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109"/>
  <workbookPr checkCompatibility="1" autoCompressPictures="0"/>
  <mc:AlternateContent xmlns:mc="http://schemas.openxmlformats.org/markup-compatibility/2006">
    <mc:Choice Requires="x15">
      <x15ac:absPath xmlns:x15ac="http://schemas.microsoft.com/office/spreadsheetml/2010/11/ac" url="/Users/eerojanson/Documents/Projektid/Käimasolevad projektid/AMIF üritused/Lepingumuudatus (jaanuar 2019)/"/>
    </mc:Choice>
  </mc:AlternateContent>
  <bookViews>
    <workbookView xWindow="0" yWindow="460" windowWidth="24100" windowHeight="14180" tabRatio="757"/>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Eelarve'!$B$8</definedName>
    <definedName name="Ühik">'Nähtamatu leht'!$A$6:$A$9</definedName>
    <definedName name="Valdkond">'Nähtamatu leht'!$A$1:$A$3</definedName>
  </definedNames>
  <calcPr calcId="150001"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G67" i="11" l="1"/>
  <c r="G57" i="11"/>
  <c r="G61" i="11"/>
  <c r="G62" i="11"/>
  <c r="G66" i="11"/>
  <c r="G60" i="11"/>
  <c r="G63" i="11"/>
  <c r="G64" i="11"/>
  <c r="G59" i="11"/>
  <c r="G53" i="11"/>
  <c r="G54" i="11"/>
  <c r="G55" i="11"/>
  <c r="G52" i="11"/>
  <c r="G68" i="11"/>
  <c r="G69" i="11"/>
  <c r="G65" i="11"/>
  <c r="F49" i="11"/>
  <c r="G49" i="11"/>
  <c r="F50" i="11"/>
  <c r="G50" i="11"/>
  <c r="G51" i="11"/>
  <c r="G48" i="11"/>
  <c r="G58" i="11"/>
  <c r="G56" i="11"/>
  <c r="G71" i="11"/>
  <c r="G72" i="11"/>
  <c r="G70" i="11"/>
  <c r="G73" i="11"/>
  <c r="G74" i="11"/>
  <c r="G75" i="11"/>
  <c r="B34" i="11"/>
  <c r="C21" i="11"/>
  <c r="C22" i="11"/>
  <c r="C23" i="11"/>
  <c r="C24" i="11"/>
  <c r="C25" i="11"/>
  <c r="C26" i="11"/>
  <c r="C27" i="11"/>
  <c r="C28" i="11"/>
  <c r="C29" i="11"/>
  <c r="C13" i="11"/>
  <c r="C17" i="6"/>
  <c r="G17" i="6"/>
  <c r="C12" i="11"/>
  <c r="C16" i="6"/>
  <c r="G16" i="6"/>
  <c r="E17" i="6"/>
  <c r="E16" i="6"/>
  <c r="C27" i="6"/>
  <c r="G49" i="13"/>
  <c r="F27" i="1"/>
  <c r="G41" i="10"/>
  <c r="F28" i="1"/>
  <c r="G41" i="18"/>
  <c r="F29" i="1"/>
  <c r="G41" i="15"/>
  <c r="F30" i="1"/>
  <c r="G42" i="12"/>
  <c r="F31" i="1"/>
  <c r="G41" i="20"/>
  <c r="F32" i="1"/>
  <c r="F33" i="1"/>
  <c r="F35" i="1"/>
  <c r="G17" i="1"/>
  <c r="F17" i="1"/>
  <c r="H28" i="6"/>
  <c r="G18" i="1"/>
  <c r="F18" i="1"/>
  <c r="H29" i="6"/>
  <c r="G19" i="1"/>
  <c r="F19" i="1"/>
  <c r="H30" i="6"/>
  <c r="G20" i="1"/>
  <c r="F20" i="1"/>
  <c r="H31" i="6"/>
  <c r="G16" i="1"/>
  <c r="F16" i="1"/>
  <c r="H27" i="6"/>
  <c r="H32" i="6"/>
  <c r="C28" i="6"/>
  <c r="C29" i="6"/>
  <c r="C30" i="6"/>
  <c r="C31" i="6"/>
  <c r="D34" i="1"/>
  <c r="C34" i="1"/>
  <c r="G34" i="1"/>
  <c r="G30" i="13"/>
  <c r="E27" i="1"/>
  <c r="G23" i="10"/>
  <c r="E28" i="1"/>
  <c r="D28" i="1"/>
  <c r="G23" i="18"/>
  <c r="E29" i="1"/>
  <c r="G23" i="15"/>
  <c r="E30" i="1"/>
  <c r="D30" i="1"/>
  <c r="C30" i="1"/>
  <c r="G30" i="1"/>
  <c r="G24" i="12"/>
  <c r="E31" i="1"/>
  <c r="D31" i="1"/>
  <c r="G23" i="20"/>
  <c r="E32" i="1"/>
  <c r="E32" i="6"/>
  <c r="C32" i="6"/>
  <c r="H18" i="6"/>
  <c r="H16" i="6"/>
  <c r="H17" i="6"/>
  <c r="H19" i="6"/>
  <c r="H20" i="6"/>
  <c r="H21" i="6"/>
  <c r="A37" i="6"/>
  <c r="E50" i="1"/>
  <c r="D50" i="1"/>
  <c r="C49" i="1"/>
  <c r="B49" i="1"/>
  <c r="C48" i="1"/>
  <c r="C47" i="1"/>
  <c r="C50" i="1"/>
  <c r="B48" i="1"/>
  <c r="B47" i="1"/>
  <c r="B43" i="11"/>
  <c r="B50" i="1"/>
  <c r="A3" i="6"/>
  <c r="A2" i="6"/>
  <c r="A1" i="6"/>
  <c r="G42" i="18"/>
  <c r="G21" i="1"/>
  <c r="A1" i="1"/>
  <c r="B42" i="1"/>
  <c r="B41" i="1"/>
  <c r="B40" i="1"/>
  <c r="B43" i="1"/>
  <c r="A35" i="6"/>
  <c r="I31" i="6"/>
  <c r="I30" i="6"/>
  <c r="I29" i="6"/>
  <c r="I28" i="6"/>
  <c r="I27" i="6"/>
  <c r="I32" i="6"/>
  <c r="C41" i="1"/>
  <c r="C40" i="1"/>
  <c r="C42" i="1"/>
  <c r="C43" i="1"/>
  <c r="D43" i="1"/>
  <c r="E43" i="1"/>
  <c r="D17" i="11"/>
  <c r="G32" i="6"/>
  <c r="B36" i="11"/>
  <c r="G50" i="13"/>
  <c r="G21" i="6"/>
  <c r="E21" i="6"/>
  <c r="C29" i="1"/>
  <c r="D32" i="1"/>
  <c r="C32" i="1"/>
  <c r="G32" i="1"/>
  <c r="D29" i="1"/>
  <c r="G29" i="1"/>
  <c r="C31" i="1"/>
  <c r="G31" i="1"/>
  <c r="D27" i="1"/>
  <c r="E33" i="1"/>
  <c r="E35" i="1"/>
  <c r="C28" i="1"/>
  <c r="G28" i="1"/>
  <c r="G42" i="10"/>
  <c r="G42" i="15"/>
  <c r="G42" i="20"/>
  <c r="G43" i="12"/>
  <c r="E19" i="1"/>
  <c r="E17" i="1"/>
  <c r="D17" i="1"/>
  <c r="E18" i="1"/>
  <c r="E20" i="1"/>
  <c r="E16" i="1"/>
  <c r="C27" i="1"/>
  <c r="C33" i="1"/>
  <c r="C35" i="1"/>
  <c r="D21" i="11"/>
  <c r="D33" i="1"/>
  <c r="D35" i="1"/>
  <c r="G27" i="1"/>
  <c r="G33" i="1"/>
  <c r="F21" i="1"/>
  <c r="D20" i="1"/>
  <c r="D24" i="11"/>
  <c r="D22" i="11"/>
  <c r="D23" i="11"/>
  <c r="D26" i="11"/>
  <c r="D25" i="11"/>
  <c r="D18" i="1"/>
  <c r="G35" i="1"/>
  <c r="A3" i="1"/>
  <c r="D16" i="1"/>
  <c r="E21" i="1"/>
  <c r="D19" i="1"/>
  <c r="D21" i="1"/>
  <c r="A2" i="1"/>
  <c r="C15" i="11"/>
  <c r="C16" i="11"/>
  <c r="C14" i="11"/>
  <c r="C16" i="1"/>
  <c r="C17" i="1"/>
  <c r="C18" i="1"/>
  <c r="C19" i="1"/>
  <c r="C20" i="1"/>
  <c r="C21" i="1"/>
  <c r="C17" i="11"/>
  <c r="C20" i="6"/>
  <c r="C19" i="6"/>
  <c r="C18" i="6"/>
  <c r="C21" i="6"/>
</calcChain>
</file>

<file path=xl/sharedStrings.xml><?xml version="1.0" encoding="utf-8"?>
<sst xmlns="http://schemas.openxmlformats.org/spreadsheetml/2006/main" count="371" uniqueCount="199">
  <si>
    <t>Kuluaruande vorm</t>
  </si>
  <si>
    <t>Rea nr</t>
  </si>
  <si>
    <t>Kululiik</t>
  </si>
  <si>
    <t>AMIF</t>
  </si>
  <si>
    <t>Kokku</t>
  </si>
  <si>
    <t>Eelarve täitmise %</t>
  </si>
  <si>
    <t>Tööjõukulud</t>
  </si>
  <si>
    <t>2.</t>
  </si>
  <si>
    <t>Lähetuskulud</t>
  </si>
  <si>
    <t>3.</t>
  </si>
  <si>
    <t>Sihtrühmaga seotud tegevused</t>
  </si>
  <si>
    <t>Projekti tegelikud kulud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</si>
  <si>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</si>
  <si>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</si>
  <si>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</si>
  <si>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</si>
  <si>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</si>
  <si>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</si>
  <si>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</si>
  <si>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</si>
  <si>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</si>
  <si>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</si>
  <si>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Meede 1</t>
  </si>
  <si>
    <t>Meede 2</t>
  </si>
  <si>
    <t>Meede 3</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</si>
  <si>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</si>
  <si>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</si>
  <si>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</si>
  <si>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</si>
  <si>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</si>
  <si>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</si>
  <si>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</si>
  <si>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</si>
  <si>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</si>
  <si>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</si>
  <si>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</si>
  <si>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</si>
  <si>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</si>
  <si>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</si>
  <si>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</si>
  <si>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</si>
  <si>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</si>
  <si>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</si>
  <si>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</si>
  <si>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</si>
  <si>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</si>
  <si>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</si>
  <si>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</si>
  <si>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</si>
  <si>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</si>
  <si>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</si>
  <si>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</si>
  <si>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</si>
  <si>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</si>
  <si>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</si>
  <si>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</si>
  <si>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</si>
  <si>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</si>
  <si>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</si>
  <si>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</si>
  <si>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</si>
  <si>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</si>
  <si>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</si>
  <si>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</si>
  <si>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</si>
  <si>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</si>
  <si>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Tabel 1. Projekti maksumus ja tulud allikate lõikes (EUR)</t>
  </si>
  <si>
    <t xml:space="preserve">Tööjõukulud kokku </t>
  </si>
  <si>
    <t>Sihtühmaga seotud kulud</t>
  </si>
  <si>
    <t>EL avalikustamise kulud kokku</t>
  </si>
  <si>
    <t>Projekti kavandatud tulud</t>
  </si>
  <si>
    <t>Aruandlusperioodi pp/kk/aaaa - pp/kk/aaaa tulud</t>
  </si>
  <si>
    <t>Tegelikud tulud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</si>
  <si>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</si>
  <si>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</si>
  <si>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</si>
  <si>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</si>
  <si>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</si>
  <si>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</si>
  <si>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</si>
  <si>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</si>
  <si>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</si>
  <si>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</si>
  <si>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</si>
  <si>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</si>
  <si>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</si>
  <si>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</si>
  <si>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</si>
  <si>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</si>
  <si>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</si>
  <si>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</si>
  <si>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</si>
  <si>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</si>
  <si>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5.</t>
  </si>
  <si>
    <t>6.</t>
  </si>
  <si>
    <t>Seadmed, kinnisvara</t>
  </si>
  <si>
    <t>EL avalikustamise tegevused</t>
  </si>
  <si>
    <t>/nimi, allkiri/</t>
  </si>
  <si>
    <t>___________________________________________</t>
  </si>
  <si>
    <t>Muud otsesed kulud</t>
  </si>
  <si>
    <t>7. Muud otsesed kulud</t>
  </si>
  <si>
    <t>Seadmete/kinnisvaraga seotud kulud kokku</t>
  </si>
  <si>
    <t>Muud otsesed kulud kokku</t>
  </si>
  <si>
    <t>Tabel 3. Projekti kulude prognoos valdkondade lõikes (EUR) (kui kohaldub)</t>
  </si>
  <si>
    <t>Tabel 4. Projekti kulude prognoos meetmete lõikes (EUR) (kui kohaldub)</t>
  </si>
  <si>
    <t>Tabel 3. Projekti kulud valdkondade lõikes (EUR) (kui kohaldub)</t>
  </si>
  <si>
    <t>Tabel 2. Kuluaruande koond (EUR)</t>
  </si>
  <si>
    <t>Projekti pealkiri:</t>
  </si>
  <si>
    <t>Projekti planeeritav algus:</t>
  </si>
  <si>
    <t>Projekti planeeritav lõpp:</t>
  </si>
  <si>
    <t>Tabel 5. Projekti detailne eelarve (EUR)</t>
  </si>
  <si>
    <t>Tabel 2. Projekti kululiikide koondtabel (EUR)</t>
  </si>
  <si>
    <t>Tabel 1. Projekti tulud allikate lõikes (EUR)</t>
  </si>
  <si>
    <t>Kontrollida valemeid!</t>
  </si>
  <si>
    <t>Koostaja</t>
  </si>
  <si>
    <t>Toetuse saaja volitatud esindaja</t>
  </si>
  <si>
    <t>Näide:</t>
  </si>
  <si>
    <t>Siseministeerium</t>
  </si>
  <si>
    <t>Palgateatis veebruar 2016</t>
  </si>
  <si>
    <t>-</t>
  </si>
  <si>
    <t>1. Projektijuhi töötasu</t>
  </si>
  <si>
    <t>1.1.</t>
  </si>
  <si>
    <t>1.2.</t>
  </si>
  <si>
    <t xml:space="preserve">1.4. </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</si>
  <si>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</si>
  <si>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</si>
  <si>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</si>
  <si>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</si>
  <si>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</si>
  <si>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</si>
  <si>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</si>
  <si>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</si>
  <si>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</si>
  <si>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</si>
  <si>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</si>
  <si>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</si>
  <si>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</si>
  <si>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</si>
  <si>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</si>
  <si>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</si>
  <si>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</si>
  <si>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t>C alamlehed võiks ühtida abikate alapealkirjadega!</t>
  </si>
  <si>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</si>
  <si>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</si>
  <si>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</si>
  <si>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</si>
  <si>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</si>
  <si>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</si>
  <si>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Tabel 4. Projekti kulud meetmete lõikes (EUR) (kui kohaldub)</t>
  </si>
  <si>
    <t xml:space="preserve">Tabel 5. Toetuse saaja kinnitus </t>
  </si>
  <si>
    <t>5. Sihtrühmaga seotud kulud</t>
  </si>
  <si>
    <t>3. Seadmed/kinnisvara</t>
  </si>
  <si>
    <t>JMK koordinaatori palgakulu</t>
  </si>
  <si>
    <t>Projektiga seotud inimeste transport</t>
  </si>
  <si>
    <t>Korraldajate majutus</t>
  </si>
  <si>
    <t>Ürituste toitlustus</t>
  </si>
  <si>
    <t>Töötubade läbiviimise tasu</t>
  </si>
  <si>
    <t>Projektijuhi palgakulu</t>
  </si>
  <si>
    <t>Infomaterjali koostamine, disain ja küljendus</t>
  </si>
  <si>
    <t>Sotsiaalmeedia teavitus</t>
  </si>
  <si>
    <t>Juhtkomisjonide korraldamise kulud</t>
  </si>
  <si>
    <t>Juhtkomisjoni liikmete transpordikulud (eeldame, et transpordi hüvitamist vajab iga kord max 2 inimest) ja kohtumiste kohvilaud</t>
  </si>
  <si>
    <t>2.2.</t>
  </si>
  <si>
    <t>3.1.</t>
  </si>
  <si>
    <t>4.1.</t>
  </si>
  <si>
    <t>4.2.</t>
  </si>
  <si>
    <t>4.3.</t>
  </si>
  <si>
    <t>4.4.</t>
  </si>
  <si>
    <t>5.1.</t>
  </si>
  <si>
    <t>5.2.</t>
  </si>
  <si>
    <t>5.3.</t>
  </si>
  <si>
    <t>6.1.</t>
  </si>
  <si>
    <t>Eelarvestatud hind tuleneb projektipartnerite varasematest kogemustest sarnaste teavikute valmistamisel.</t>
  </si>
  <si>
    <t>Ruumirent või väliürituste/festivalide kohatasu</t>
  </si>
  <si>
    <t>Eelarvestatud hind tuleneb projektipartnerite varasematest kogemustest sarnaste ürituste korraldamisel. Eelarvestatud on keskmine hind, arvestusega, et suvised üritused ja suurematest linnades toimuvad üritused võivad olla kallimad ning talvised ja väiksemates kohtades toimuvad üritused odavamad.</t>
  </si>
  <si>
    <t>Eeldame, et korraldajad vajavad majutust 10 maakonnas (ehk 10*3=30 ürituse puhul). Orienteeruvalt on ühe inimese maksumus üheks ööks 30 eurot. Eeldame, et ühele üritusele tuleb väljastpoolt keskmiselt 4 korraldajat. Seega on ühe ürituse ööbimise kogumaksumus 4*30=120 eurot.</t>
  </si>
  <si>
    <t>Ürituste toitlustus ostetakse sisse teenusepakkujalt (sh Vao Köök, Damascus Food) või tellitakse teenus käsunduslepingu alusel mõnelt rahvusvahelise kaitse saajalt. Hind sisaldab nii toormaterjali hinda kui töötasu. Eelarvestatud hind lähtub projektipartnerite varasematest kogemustest sarnaste ürituste korraldamisel.</t>
  </si>
  <si>
    <t>Jõudmaks sotsiaalmeedia kaudu rohkemate inimesteni, levitatakse enne igat üritust infot Facebooki ürituste kaudu ning laiendatakse seejuures haaret läbi geograafiliselt suunatud reklaami. Iga kord kasutatakse eelarvet 7 eurot, millega jõuab keskmiselt 2000 lisainimeseni.</t>
  </si>
  <si>
    <t>MTÜ Eesti Pagulasabi</t>
  </si>
  <si>
    <t>Saame tuttavaks! Kohaliku tasandi koostööüritused rahvusvahelise kaitse valdkonnas</t>
  </si>
  <si>
    <t>01.10.2017</t>
  </si>
  <si>
    <t>31.03.2019</t>
  </si>
  <si>
    <t>Toetuse saaja: MTÜ Eesti Pagulasabi</t>
  </si>
  <si>
    <t>Projekti pealkiri: Saame tuttavaks! Kohaliku tasandi koostööüritused rahvusvahelise kaitse valdkonnas</t>
  </si>
  <si>
    <t>Projekti tunnus: AMIF2017-3</t>
  </si>
  <si>
    <t>4.1.1.1.</t>
  </si>
  <si>
    <t>4.1.1.2.</t>
  </si>
  <si>
    <t>4.1.2.1.</t>
  </si>
  <si>
    <t>4.1.2.2.</t>
  </si>
  <si>
    <t>Seadmed</t>
  </si>
  <si>
    <t>Plakatite trükk ja disain</t>
  </si>
  <si>
    <r>
      <t>Infomaterjali trükitakse väikese varuga (</t>
    </r>
    <r>
      <rPr>
        <sz val="12"/>
        <color theme="1"/>
        <rFont val="Times New Roman"/>
        <family val="1"/>
        <charset val="186"/>
      </rPr>
      <t>1750</t>
    </r>
    <r>
      <rPr>
        <sz val="12"/>
        <color rgb="FF000000"/>
        <rFont val="Times New Roman"/>
        <family val="1"/>
        <charset val="186"/>
      </rPr>
      <t xml:space="preserve"> tk) ning jagatakse ära partnerite vahel vastavalt ürituste arvule. </t>
    </r>
    <r>
      <rPr>
        <sz val="12"/>
        <color rgb="FFFF0000"/>
        <rFont val="Times New Roman"/>
        <family val="1"/>
        <charset val="186"/>
      </rPr>
      <t xml:space="preserve"> </t>
    </r>
  </si>
  <si>
    <t>Infomaterjalide trükk</t>
  </si>
  <si>
    <r>
      <t xml:space="preserve">Eeldame, et ühele üritusele läheb keskmiselt (Tallinnast või Tartust) 4 inimest seda korraldama ja läbi viima. Keskmiselt arvestame piletihinnaks 20 eurot edasi-tagasi ühe inimese kohta. Kokku on läbiviijate transpordikulu ühe ürituse kohta seega 4*20 = 80 eurot. Kokku korraldatakse projektiperioodil 45 üritust. Projektimeeskonna liikmed võivad lähetuskulusid kasutada ka nt projektikoosolekutel osalemiseks. </t>
    </r>
    <r>
      <rPr>
        <sz val="12"/>
        <color theme="1"/>
        <rFont val="Times New Roman"/>
        <family val="1"/>
        <charset val="186"/>
      </rPr>
      <t>Ülejäänud 675 eurot (45*15) katavad transpordikulud kaugematesse maakondadesse (näiteks: Hiiumaa, Saaremaa) ning transpordikulud selleks, et enne ürituste toimumist ruumid üle vaadata.</t>
    </r>
  </si>
  <si>
    <t>Eeldame, et plakatite disaini ja trükkimist läheb vaja umbes 35 üritusel. Plakati disaini maksumus on umbes 50 eurot (50*35 = 1750). Koos käibemaksu ning plakatite vajalikus koguses trükkimisega, kulub iga ürituse plakatite peale umbes 70 eurot (70*35 = 2450 eurot).</t>
  </si>
  <si>
    <r>
      <t>Eeldame, et projekti jooksul oleme väliüritustel ligikaudu 15 korda ning orienteeruvalt on üheks korraks telgirent koos paigaldusega 90 eurot, mis teeks kokku orienteeruvalt 15*90=1350. Selle asemel planeerime 1100 eurot selleks, et osta Pagulasabile ja JMK-le ürituste läbiviimiseks messitelk ja muud vajaminevat püsiinventari (toolid, laua</t>
    </r>
    <r>
      <rPr>
        <sz val="12"/>
        <color theme="1"/>
        <rFont val="Times New Roman"/>
        <family val="1"/>
        <charset val="186"/>
      </rPr>
      <t>d jne). Kui telgi rentimine osutub otstarbekamaks ehk siis kui telki läheb vaja vähem kui 15 korda, siis kasutatakse antud summat telgi rentimiseks.  Ülejäänud summa kulub muu töötubadeks vajaliku materjali soetamiseks (peeglid, kokamütsid, potid, kulbid, köögitarvikud, kontoritarbed, käsitöötarbed).</t>
    </r>
  </si>
  <si>
    <t>Pagulasabi projektijuhi palgafond (täistööaeg, brutopalk 900 eur/kuu)</t>
  </si>
  <si>
    <t>Johannes Mihkelsoni Keskuse projekti koordinaatori palgafond (täistööaeg, brutopalk 900 eur/kuu)</t>
  </si>
  <si>
    <t>Ühe ürituse töötubade läbiviimise eelarveks võtame arvestuslikult 282 EUR tööandja kulu ehk 210 EUR brutotasu. Tasu võib jaguneda mitme inimese vahel või maksta välja ühele inimesele, sõltuvalt läbiviidava(te) tegevuste iseloomule ja kaasatud vabatahtlike arvule (töötoa läbiviija võib vastutada ka töötuppa kaasatud vabatahtlike eest). Töötubade arv, läbiviidavate tegevuste sisu ja läbiviijate arv (nii eelarverealt tasustatud kui ka vabatahtlikud) lepitakse kokku enne iga ürituse toimumist. Töötoa läbiviimise tasu lähtub sektoris keskmisel töötubade läbiviimise tasul ning võtab ka arvesse sagedast vajadust sõita kohale teisest maakonnast ja sellega seotud ajakulu.</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</si>
</sst>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sz val="12"/>
      <color rgb="FF000000"/>
      <name val="Times New Roman"/>
      <family val="1"/>
      <charset val="186"/>
    </font>
    <font>
      <sz val="12"/>
      <color theme="1"/>
      <name val="Times New Roman"/>
      <family val="1"/>
    </font>
    <font>
      <b/>
      <sz val="12"/>
      <name val="Times New Roman"/>
      <family val="1"/>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8" fillId="0" borderId="0" applyNumberFormat="0" applyFill="0" applyBorder="0" applyAlignment="0" applyProtection="0"/>
  </cellStyleXfs>
  <cellXfs count="203">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0" fontId="2" fillId="3" borderId="1" xfId="0" applyNumberFormat="1" applyFont="1" applyFill="1" applyBorder="1" applyProtection="1">
      <protection locked="0"/>
    </xf>
    <xf numFmtId="0" fontId="2" fillId="0" borderId="1" xfId="0" applyFont="1" applyBorder="1" applyProtection="1">
      <protection locked="0" hidden="1"/>
    </xf>
    <xf numFmtId="0"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0" fontId="2" fillId="0" borderId="1" xfId="0" applyNumberFormat="1" applyFont="1" applyBorder="1" applyProtection="1">
      <protection hidden="1"/>
    </xf>
    <xf numFmtId="0"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0"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0" fontId="3" fillId="2" borderId="1" xfId="0" applyNumberFormat="1" applyFont="1" applyFill="1" applyBorder="1" applyAlignment="1" applyProtection="1">
      <alignment horizontal="center"/>
      <protection hidden="1"/>
    </xf>
    <xf numFmtId="0" fontId="3" fillId="2" borderId="1" xfId="0" applyNumberFormat="1" applyFont="1" applyFill="1" applyBorder="1" applyAlignment="1" applyProtection="1">
      <alignment wrapText="1"/>
      <protection hidden="1"/>
    </xf>
    <xf numFmtId="0" fontId="3" fillId="2" borderId="1" xfId="0" applyNumberFormat="1"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0" fontId="2" fillId="0" borderId="1" xfId="0" applyNumberFormat="1" applyFont="1" applyBorder="1" applyProtection="1">
      <protection hidden="1"/>
    </xf>
    <xf numFmtId="0" fontId="2" fillId="6" borderId="1" xfId="0" applyNumberFormat="1" applyFont="1" applyFill="1" applyBorder="1" applyProtection="1">
      <protection locked="0" hidden="1"/>
    </xf>
    <xf numFmtId="0" fontId="3" fillId="5" borderId="1" xfId="0" applyNumberFormat="1" applyFont="1" applyFill="1" applyBorder="1" applyProtection="1">
      <protection hidden="1"/>
    </xf>
    <xf numFmtId="0" fontId="3" fillId="2" borderId="1" xfId="0" applyNumberFormat="1" applyFont="1" applyFill="1" applyBorder="1" applyProtection="1">
      <protection hidden="1"/>
    </xf>
    <xf numFmtId="0" fontId="2" fillId="0" borderId="1" xfId="0" applyNumberFormat="1" applyFont="1" applyBorder="1" applyProtection="1">
      <protection locked="0" hidden="1"/>
    </xf>
    <xf numFmtId="0" fontId="2" fillId="6" borderId="1" xfId="0" applyNumberFormat="1" applyFont="1" applyFill="1" applyBorder="1" applyProtection="1">
      <protection hidden="1"/>
    </xf>
    <xf numFmtId="0" fontId="3" fillId="3" borderId="1" xfId="0" applyNumberFormat="1" applyFont="1" applyFill="1" applyBorder="1"/>
    <xf numFmtId="0" fontId="3" fillId="4" borderId="1" xfId="0" applyNumberFormat="1" applyFont="1" applyFill="1" applyBorder="1"/>
    <xf numFmtId="0" fontId="3" fillId="4" borderId="1" xfId="0" applyNumberFormat="1" applyFont="1" applyFill="1" applyBorder="1" applyProtection="1">
      <protection locked="0" hidden="1"/>
    </xf>
    <xf numFmtId="0" fontId="2" fillId="0" borderId="0" xfId="0" applyNumberFormat="1" applyFont="1"/>
    <xf numFmtId="0" fontId="2" fillId="0" borderId="1" xfId="0" applyNumberFormat="1" applyFont="1" applyBorder="1" applyProtection="1"/>
    <xf numFmtId="0" fontId="2" fillId="0" borderId="1" xfId="0" applyNumberFormat="1" applyFont="1" applyBorder="1"/>
    <xf numFmtId="0" fontId="3" fillId="3" borderId="1" xfId="0" applyNumberFormat="1" applyFont="1" applyFill="1" applyBorder="1" applyProtection="1"/>
    <xf numFmtId="0"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0" fontId="2" fillId="0" borderId="0" xfId="0" applyNumberFormat="1" applyFont="1" applyFill="1" applyBorder="1" applyProtection="1">
      <protection hidden="1"/>
    </xf>
    <xf numFmtId="0" fontId="3" fillId="0" borderId="0" xfId="0" applyFont="1" applyFill="1" applyBorder="1"/>
    <xf numFmtId="0" fontId="3" fillId="0" borderId="0" xfId="0" applyNumberFormat="1" applyFont="1" applyFill="1" applyBorder="1" applyProtection="1"/>
    <xf numFmtId="0"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2" fillId="0" borderId="0" xfId="0" applyFont="1" applyFill="1"/>
    <xf numFmtId="0" fontId="13" fillId="0" borderId="0" xfId="0" applyFont="1" applyProtection="1">
      <protection hidden="1"/>
    </xf>
    <xf numFmtId="0" fontId="13" fillId="0" borderId="0" xfId="0" applyFont="1" applyBorder="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0" fontId="16" fillId="0" borderId="1" xfId="0" applyNumberFormat="1" applyFont="1" applyBorder="1" applyProtection="1">
      <protection locked="0" hidden="1"/>
    </xf>
    <xf numFmtId="0" fontId="16" fillId="0" borderId="1" xfId="0" applyNumberFormat="1" applyFont="1" applyBorder="1" applyProtection="1">
      <protection locked="0" hidden="1"/>
    </xf>
    <xf numFmtId="0" fontId="16" fillId="0" borderId="1" xfId="0" applyNumberFormat="1" applyFont="1" applyBorder="1" applyProtection="1">
      <protection locked="0" hidden="1"/>
    </xf>
    <xf numFmtId="0"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7" borderId="1" xfId="0" applyFont="1" applyFill="1" applyBorder="1" applyAlignment="1">
      <alignment horizontal="center"/>
    </xf>
    <xf numFmtId="0" fontId="3" fillId="7" borderId="1" xfId="0" applyNumberFormat="1" applyFont="1" applyFill="1" applyBorder="1" applyAlignment="1" applyProtection="1">
      <alignment horizontal="center" vertical="center" wrapText="1"/>
      <protection hidden="1"/>
    </xf>
    <xf numFmtId="0" fontId="3" fillId="0" borderId="0" xfId="0" applyFont="1" applyAlignment="1" applyProtection="1">
      <alignment horizontal="right"/>
      <protection locked="0"/>
    </xf>
    <xf numFmtId="0" fontId="2" fillId="0" borderId="1" xfId="0" applyFont="1" applyBorder="1" applyAlignment="1" applyProtection="1">
      <alignment wrapText="1"/>
      <protection locked="0" hidden="1"/>
    </xf>
    <xf numFmtId="0" fontId="20" fillId="0" borderId="1" xfId="0" applyFont="1" applyBorder="1" applyProtection="1">
      <protection locked="0" hidden="1"/>
    </xf>
    <xf numFmtId="0" fontId="20" fillId="0" borderId="4" xfId="0" applyFont="1" applyBorder="1" applyProtection="1">
      <protection locked="0" hidden="1"/>
    </xf>
    <xf numFmtId="0" fontId="20" fillId="0" borderId="6" xfId="0" applyFont="1" applyBorder="1" applyProtection="1">
      <protection locked="0" hidden="1"/>
    </xf>
    <xf numFmtId="0" fontId="20" fillId="0" borderId="15" xfId="0" applyFont="1" applyBorder="1" applyProtection="1">
      <protection locked="0" hidden="1"/>
    </xf>
    <xf numFmtId="0" fontId="20" fillId="0" borderId="6" xfId="0" applyFont="1" applyBorder="1" applyAlignment="1" applyProtection="1">
      <alignment wrapText="1"/>
      <protection locked="0" hidden="1"/>
    </xf>
    <xf numFmtId="0" fontId="20" fillId="0" borderId="1" xfId="0" applyFont="1" applyBorder="1" applyAlignment="1" applyProtection="1">
      <alignment wrapText="1"/>
      <protection locked="0" hidden="1"/>
    </xf>
    <xf numFmtId="0" fontId="3" fillId="0" borderId="0" xfId="0" applyFont="1" applyProtection="1">
      <protection locked="0" hidden="1"/>
    </xf>
    <xf numFmtId="0" fontId="2" fillId="0" borderId="0" xfId="0" applyNumberFormat="1" applyFont="1" applyProtection="1">
      <protection locked="0"/>
    </xf>
    <xf numFmtId="0" fontId="2" fillId="0" borderId="1" xfId="0" applyNumberFormat="1" applyFont="1" applyBorder="1"/>
    <xf numFmtId="2" fontId="2" fillId="0" borderId="1" xfId="0" applyNumberFormat="1" applyFont="1" applyBorder="1" applyProtection="1">
      <protection locked="0" hidden="1"/>
    </xf>
    <xf numFmtId="2" fontId="2" fillId="3" borderId="1" xfId="0" applyNumberFormat="1" applyFont="1" applyFill="1" applyBorder="1" applyProtection="1">
      <protection hidden="1"/>
    </xf>
    <xf numFmtId="2" fontId="3" fillId="5" borderId="1" xfId="0" applyNumberFormat="1" applyFont="1" applyFill="1" applyBorder="1" applyProtection="1">
      <protection hidden="1"/>
    </xf>
    <xf numFmtId="2" fontId="3" fillId="2" borderId="1" xfId="0" applyNumberFormat="1" applyFont="1" applyFill="1" applyBorder="1" applyProtection="1">
      <protection hidden="1"/>
    </xf>
    <xf numFmtId="0" fontId="2" fillId="0" borderId="1" xfId="0" applyFont="1" applyFill="1" applyBorder="1" applyProtection="1">
      <protection locked="0" hidden="1"/>
    </xf>
    <xf numFmtId="0" fontId="2" fillId="0" borderId="1" xfId="0" applyFont="1" applyFill="1" applyBorder="1" applyAlignment="1" applyProtection="1">
      <alignment wrapText="1"/>
      <protection locked="0" hidden="1"/>
    </xf>
    <xf numFmtId="0" fontId="20" fillId="0" borderId="6" xfId="0" applyFont="1" applyFill="1" applyBorder="1" applyProtection="1">
      <protection locked="0" hidden="1"/>
    </xf>
    <xf numFmtId="0" fontId="20" fillId="0" borderId="15" xfId="0" applyFont="1" applyFill="1" applyBorder="1" applyProtection="1">
      <protection locked="0" hidden="1"/>
    </xf>
    <xf numFmtId="0" fontId="3" fillId="0" borderId="1" xfId="0" applyFont="1" applyBorder="1" applyAlignment="1" applyProtection="1">
      <alignment wrapText="1"/>
      <protection locked="0" hidden="1"/>
    </xf>
    <xf numFmtId="0" fontId="21" fillId="0" borderId="1" xfId="0" applyFont="1" applyFill="1" applyBorder="1" applyAlignment="1" applyProtection="1">
      <alignment wrapText="1"/>
      <protection locked="0" hidden="1"/>
    </xf>
    <xf numFmtId="0" fontId="2" fillId="0" borderId="0" xfId="0" applyFont="1" applyAlignment="1" applyProtection="1">
      <alignment wrapText="1"/>
      <protection locked="0" hidden="1"/>
    </xf>
    <xf numFmtId="0" fontId="22" fillId="0" borderId="1" xfId="0" applyFont="1" applyBorder="1" applyProtection="1">
      <protection locked="0" hidden="1"/>
    </xf>
    <xf numFmtId="0" fontId="3" fillId="2" borderId="2" xfId="0" applyFont="1" applyFill="1" applyBorder="1" applyAlignment="1" applyProtection="1">
      <alignment horizontal="center"/>
      <protection hidden="1"/>
    </xf>
    <xf numFmtId="0" fontId="2" fillId="2" borderId="2" xfId="0" applyNumberFormat="1" applyFont="1" applyFill="1" applyBorder="1" applyProtection="1">
      <protection hidden="1"/>
    </xf>
    <xf numFmtId="2" fontId="2" fillId="0" borderId="2" xfId="0" applyNumberFormat="1" applyFont="1" applyBorder="1" applyProtection="1">
      <protection locked="0" hidden="1"/>
    </xf>
    <xf numFmtId="0" fontId="2" fillId="0" borderId="2" xfId="0" applyNumberFormat="1" applyFont="1" applyBorder="1" applyProtection="1">
      <protection locked="0" hidden="1"/>
    </xf>
    <xf numFmtId="1" fontId="2" fillId="0" borderId="2" xfId="0" applyNumberFormat="1" applyFont="1" applyFill="1" applyBorder="1" applyProtection="1">
      <protection locked="0" hidden="1"/>
    </xf>
    <xf numFmtId="0" fontId="2" fillId="2" borderId="2" xfId="0" applyNumberFormat="1" applyFont="1" applyFill="1" applyBorder="1" applyProtection="1">
      <protection locked="0" hidden="1"/>
    </xf>
    <xf numFmtId="0" fontId="2" fillId="0" borderId="2" xfId="0" applyNumberFormat="1" applyFont="1" applyBorder="1" applyAlignment="1" applyProtection="1">
      <alignment wrapText="1"/>
      <protection locked="0" hidden="1"/>
    </xf>
    <xf numFmtId="0" fontId="2" fillId="0" borderId="2" xfId="0" applyNumberFormat="1" applyFont="1" applyFill="1" applyBorder="1" applyProtection="1">
      <protection locked="0" hidden="1"/>
    </xf>
    <xf numFmtId="1" fontId="2" fillId="0" borderId="2" xfId="0" applyNumberFormat="1" applyFont="1" applyBorder="1" applyProtection="1">
      <protection locked="0" hidden="1"/>
    </xf>
    <xf numFmtId="0" fontId="2" fillId="3" borderId="2" xfId="0" applyNumberFormat="1" applyFont="1" applyFill="1" applyBorder="1" applyProtection="1">
      <protection hidden="1"/>
    </xf>
    <xf numFmtId="2" fontId="2" fillId="3" borderId="2" xfId="0" applyNumberFormat="1" applyFont="1" applyFill="1" applyBorder="1" applyProtection="1">
      <protection locked="0" hidden="1"/>
    </xf>
    <xf numFmtId="2" fontId="2" fillId="2" borderId="2" xfId="0" applyNumberFormat="1" applyFont="1" applyFill="1" applyBorder="1" applyProtection="1">
      <protection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2" xfId="0" applyNumberFormat="1" applyFont="1" applyFill="1" applyBorder="1" applyAlignment="1" applyProtection="1">
      <alignment horizontal="center"/>
      <protection hidden="1"/>
    </xf>
    <xf numFmtId="0" fontId="3" fillId="2" borderId="4" xfId="0" applyNumberFormat="1" applyFont="1" applyFill="1" applyBorder="1" applyAlignment="1" applyProtection="1">
      <alignment horizontal="center"/>
      <protection hidden="1"/>
    </xf>
    <xf numFmtId="0" fontId="3" fillId="2" borderId="1" xfId="0" applyFont="1" applyFill="1" applyBorder="1" applyAlignment="1" applyProtection="1">
      <alignment horizontal="center"/>
      <protection hidden="1"/>
    </xf>
    <xf numFmtId="0" fontId="0" fillId="0" borderId="1" xfId="0" applyBorder="1" applyAlignment="1"/>
    <xf numFmtId="0" fontId="1" fillId="0" borderId="0" xfId="0" applyFont="1" applyAlignment="1">
      <alignment horizontal="left" wrapText="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0"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46">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3259666</xdr:colOff>
      <xdr:row>1</xdr:row>
      <xdr:rowOff>190500</xdr:rowOff>
    </xdr:from>
    <xdr:to>
      <xdr:col>3</xdr:col>
      <xdr:colOff>1087617</xdr:colOff>
      <xdr:row>6</xdr:row>
      <xdr:rowOff>23035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06833" y="391583"/>
          <a:ext cx="1235784" cy="837952"/>
        </a:xfrm>
        <a:prstGeom prst="rect">
          <a:avLst/>
        </a:prstGeom>
      </xdr:spPr>
    </xdr:pic>
    <xdr:clientData/>
  </xdr:twoCellAnchor>
  <xdr:twoCellAnchor editAs="oneCell">
    <xdr:from>
      <xdr:col>4</xdr:col>
      <xdr:colOff>148165</xdr:colOff>
      <xdr:row>2</xdr:row>
      <xdr:rowOff>2488</xdr:rowOff>
    </xdr:from>
    <xdr:to>
      <xdr:col>5</xdr:col>
      <xdr:colOff>1006037</xdr:colOff>
      <xdr:row>6</xdr:row>
      <xdr:rowOff>6199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99082" y="404655"/>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1209675</xdr:colOff>
      <xdr:row>2</xdr:row>
      <xdr:rowOff>47625</xdr:rowOff>
    </xdr:from>
    <xdr:to>
      <xdr:col>4</xdr:col>
      <xdr:colOff>1065141</xdr:colOff>
      <xdr:row>6</xdr:row>
      <xdr:rowOff>19050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0" y="447675"/>
          <a:ext cx="1208016" cy="771525"/>
        </a:xfrm>
        <a:prstGeom prst="rect">
          <a:avLst/>
        </a:prstGeom>
      </xdr:spPr>
    </xdr:pic>
    <xdr:clientData/>
  </xdr:twoCellAnchor>
  <xdr:twoCellAnchor editAs="oneCell">
    <xdr:from>
      <xdr:col>5</xdr:col>
      <xdr:colOff>0</xdr:colOff>
      <xdr:row>2</xdr:row>
      <xdr:rowOff>38100</xdr:rowOff>
    </xdr:from>
    <xdr:to>
      <xdr:col>6</xdr:col>
      <xdr:colOff>123824</xdr:colOff>
      <xdr:row>6</xdr:row>
      <xdr:rowOff>9628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381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238125</xdr:colOff>
      <xdr:row>2</xdr:row>
      <xdr:rowOff>9526</xdr:rowOff>
    </xdr:from>
    <xdr:to>
      <xdr:col>6</xdr:col>
      <xdr:colOff>590549</xdr:colOff>
      <xdr:row>5</xdr:row>
      <xdr:rowOff>181079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3900" y="409576"/>
          <a:ext cx="1600199" cy="771628"/>
        </a:xfrm>
        <a:prstGeom prst="rect">
          <a:avLst/>
        </a:prstGeom>
      </xdr:spPr>
    </xdr:pic>
    <xdr:clientData/>
  </xdr:twoCellAnchor>
  <xdr:twoCellAnchor editAs="oneCell">
    <xdr:from>
      <xdr:col>4</xdr:col>
      <xdr:colOff>0</xdr:colOff>
      <xdr:row>2</xdr:row>
      <xdr:rowOff>47625</xdr:rowOff>
    </xdr:from>
    <xdr:to>
      <xdr:col>5</xdr:col>
      <xdr:colOff>45966</xdr:colOff>
      <xdr:row>6</xdr:row>
      <xdr:rowOff>19050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96100" y="447675"/>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1"/>
  <sheetViews>
    <sheetView tabSelected="1" zoomScale="90" zoomScaleNormal="90" zoomScalePageLayoutView="90" workbookViewId="0">
      <selection activeCell="I68" sqref="I68"/>
    </sheetView>
  </sheetViews>
  <sheetFormatPr baseColWidth="10" defaultColWidth="8.6640625" defaultRowHeight="16" x14ac:dyDescent="0.2"/>
  <cols>
    <col min="1" max="1" width="30" style="27" customWidth="1"/>
    <col min="2" max="2" width="42.6640625" style="27" customWidth="1"/>
    <col min="3" max="3" width="51.1640625" style="27" customWidth="1"/>
    <col min="4" max="4" width="18" style="27" customWidth="1"/>
    <col min="5" max="5" width="12.33203125" style="27" bestFit="1" customWidth="1"/>
    <col min="6" max="6" width="21.33203125" style="27" customWidth="1"/>
    <col min="7" max="7" width="11.33203125" style="27" customWidth="1"/>
    <col min="8" max="254" width="8.6640625" style="27"/>
    <col min="255" max="255" width="32.1640625" style="27" bestFit="1" customWidth="1"/>
    <col min="256" max="256" width="21.5" style="27" bestFit="1" customWidth="1"/>
    <col min="257" max="257" width="11.5" style="27" bestFit="1" customWidth="1"/>
    <col min="258" max="258" width="12.33203125" style="27" bestFit="1" customWidth="1"/>
    <col min="259" max="259" width="10.5" style="27" bestFit="1" customWidth="1"/>
    <col min="260" max="261" width="8.6640625" style="27"/>
    <col min="262" max="262" width="15.6640625" style="27" customWidth="1"/>
    <col min="263" max="510" width="8.6640625" style="27"/>
    <col min="511" max="511" width="32.1640625" style="27" bestFit="1" customWidth="1"/>
    <col min="512" max="512" width="21.5" style="27" bestFit="1" customWidth="1"/>
    <col min="513" max="513" width="11.5" style="27" bestFit="1" customWidth="1"/>
    <col min="514" max="514" width="12.33203125" style="27" bestFit="1" customWidth="1"/>
    <col min="515" max="515" width="10.5" style="27" bestFit="1" customWidth="1"/>
    <col min="516" max="517" width="8.6640625" style="27"/>
    <col min="518" max="518" width="15.6640625" style="27" customWidth="1"/>
    <col min="519" max="766" width="8.6640625" style="27"/>
    <col min="767" max="767" width="32.1640625" style="27" bestFit="1" customWidth="1"/>
    <col min="768" max="768" width="21.5" style="27" bestFit="1" customWidth="1"/>
    <col min="769" max="769" width="11.5" style="27" bestFit="1" customWidth="1"/>
    <col min="770" max="770" width="12.33203125" style="27" bestFit="1" customWidth="1"/>
    <col min="771" max="771" width="10.5" style="27" bestFit="1" customWidth="1"/>
    <col min="772" max="773" width="8.6640625" style="27"/>
    <col min="774" max="774" width="15.6640625" style="27" customWidth="1"/>
    <col min="775" max="1022" width="8.6640625" style="27"/>
    <col min="1023" max="1023" width="32.1640625" style="27" bestFit="1" customWidth="1"/>
    <col min="1024" max="1024" width="21.5" style="27" bestFit="1" customWidth="1"/>
    <col min="1025" max="1025" width="11.5" style="27" bestFit="1" customWidth="1"/>
    <col min="1026" max="1026" width="12.33203125" style="27" bestFit="1" customWidth="1"/>
    <col min="1027" max="1027" width="10.5" style="27" bestFit="1" customWidth="1"/>
    <col min="1028" max="1029" width="8.6640625" style="27"/>
    <col min="1030" max="1030" width="15.6640625" style="27" customWidth="1"/>
    <col min="1031" max="1278" width="8.6640625" style="27"/>
    <col min="1279" max="1279" width="32.1640625" style="27" bestFit="1" customWidth="1"/>
    <col min="1280" max="1280" width="21.5" style="27" bestFit="1" customWidth="1"/>
    <col min="1281" max="1281" width="11.5" style="27" bestFit="1" customWidth="1"/>
    <col min="1282" max="1282" width="12.33203125" style="27" bestFit="1" customWidth="1"/>
    <col min="1283" max="1283" width="10.5" style="27" bestFit="1" customWidth="1"/>
    <col min="1284" max="1285" width="8.6640625" style="27"/>
    <col min="1286" max="1286" width="15.6640625" style="27" customWidth="1"/>
    <col min="1287" max="1534" width="8.6640625" style="27"/>
    <col min="1535" max="1535" width="32.1640625" style="27" bestFit="1" customWidth="1"/>
    <col min="1536" max="1536" width="21.5" style="27" bestFit="1" customWidth="1"/>
    <col min="1537" max="1537" width="11.5" style="27" bestFit="1" customWidth="1"/>
    <col min="1538" max="1538" width="12.33203125" style="27" bestFit="1" customWidth="1"/>
    <col min="1539" max="1539" width="10.5" style="27" bestFit="1" customWidth="1"/>
    <col min="1540" max="1541" width="8.6640625" style="27"/>
    <col min="1542" max="1542" width="15.6640625" style="27" customWidth="1"/>
    <col min="1543" max="1790" width="8.6640625" style="27"/>
    <col min="1791" max="1791" width="32.1640625" style="27" bestFit="1" customWidth="1"/>
    <col min="1792" max="1792" width="21.5" style="27" bestFit="1" customWidth="1"/>
    <col min="1793" max="1793" width="11.5" style="27" bestFit="1" customWidth="1"/>
    <col min="1794" max="1794" width="12.33203125" style="27" bestFit="1" customWidth="1"/>
    <col min="1795" max="1795" width="10.5" style="27" bestFit="1" customWidth="1"/>
    <col min="1796" max="1797" width="8.6640625" style="27"/>
    <col min="1798" max="1798" width="15.6640625" style="27" customWidth="1"/>
    <col min="1799" max="2046" width="8.6640625" style="27"/>
    <col min="2047" max="2047" width="32.1640625" style="27" bestFit="1" customWidth="1"/>
    <col min="2048" max="2048" width="21.5" style="27" bestFit="1" customWidth="1"/>
    <col min="2049" max="2049" width="11.5" style="27" bestFit="1" customWidth="1"/>
    <col min="2050" max="2050" width="12.33203125" style="27" bestFit="1" customWidth="1"/>
    <col min="2051" max="2051" width="10.5" style="27" bestFit="1" customWidth="1"/>
    <col min="2052" max="2053" width="8.6640625" style="27"/>
    <col min="2054" max="2054" width="15.6640625" style="27" customWidth="1"/>
    <col min="2055" max="2302" width="8.6640625" style="27"/>
    <col min="2303" max="2303" width="32.1640625" style="27" bestFit="1" customWidth="1"/>
    <col min="2304" max="2304" width="21.5" style="27" bestFit="1" customWidth="1"/>
    <col min="2305" max="2305" width="11.5" style="27" bestFit="1" customWidth="1"/>
    <col min="2306" max="2306" width="12.33203125" style="27" bestFit="1" customWidth="1"/>
    <col min="2307" max="2307" width="10.5" style="27" bestFit="1" customWidth="1"/>
    <col min="2308" max="2309" width="8.6640625" style="27"/>
    <col min="2310" max="2310" width="15.6640625" style="27" customWidth="1"/>
    <col min="2311" max="2558" width="8.6640625" style="27"/>
    <col min="2559" max="2559" width="32.1640625" style="27" bestFit="1" customWidth="1"/>
    <col min="2560" max="2560" width="21.5" style="27" bestFit="1" customWidth="1"/>
    <col min="2561" max="2561" width="11.5" style="27" bestFit="1" customWidth="1"/>
    <col min="2562" max="2562" width="12.33203125" style="27" bestFit="1" customWidth="1"/>
    <col min="2563" max="2563" width="10.5" style="27" bestFit="1" customWidth="1"/>
    <col min="2564" max="2565" width="8.6640625" style="27"/>
    <col min="2566" max="2566" width="15.6640625" style="27" customWidth="1"/>
    <col min="2567" max="2814" width="8.6640625" style="27"/>
    <col min="2815" max="2815" width="32.1640625" style="27" bestFit="1" customWidth="1"/>
    <col min="2816" max="2816" width="21.5" style="27" bestFit="1" customWidth="1"/>
    <col min="2817" max="2817" width="11.5" style="27" bestFit="1" customWidth="1"/>
    <col min="2818" max="2818" width="12.33203125" style="27" bestFit="1" customWidth="1"/>
    <col min="2819" max="2819" width="10.5" style="27" bestFit="1" customWidth="1"/>
    <col min="2820" max="2821" width="8.6640625" style="27"/>
    <col min="2822" max="2822" width="15.6640625" style="27" customWidth="1"/>
    <col min="2823" max="3070" width="8.6640625" style="27"/>
    <col min="3071" max="3071" width="32.1640625" style="27" bestFit="1" customWidth="1"/>
    <col min="3072" max="3072" width="21.5" style="27" bestFit="1" customWidth="1"/>
    <col min="3073" max="3073" width="11.5" style="27" bestFit="1" customWidth="1"/>
    <col min="3074" max="3074" width="12.33203125" style="27" bestFit="1" customWidth="1"/>
    <col min="3075" max="3075" width="10.5" style="27" bestFit="1" customWidth="1"/>
    <col min="3076" max="3077" width="8.6640625" style="27"/>
    <col min="3078" max="3078" width="15.6640625" style="27" customWidth="1"/>
    <col min="3079" max="3326" width="8.6640625" style="27"/>
    <col min="3327" max="3327" width="32.1640625" style="27" bestFit="1" customWidth="1"/>
    <col min="3328" max="3328" width="21.5" style="27" bestFit="1" customWidth="1"/>
    <col min="3329" max="3329" width="11.5" style="27" bestFit="1" customWidth="1"/>
    <col min="3330" max="3330" width="12.33203125" style="27" bestFit="1" customWidth="1"/>
    <col min="3331" max="3331" width="10.5" style="27" bestFit="1" customWidth="1"/>
    <col min="3332" max="3333" width="8.6640625" style="27"/>
    <col min="3334" max="3334" width="15.6640625" style="27" customWidth="1"/>
    <col min="3335" max="3582" width="8.6640625" style="27"/>
    <col min="3583" max="3583" width="32.1640625" style="27" bestFit="1" customWidth="1"/>
    <col min="3584" max="3584" width="21.5" style="27" bestFit="1" customWidth="1"/>
    <col min="3585" max="3585" width="11.5" style="27" bestFit="1" customWidth="1"/>
    <col min="3586" max="3586" width="12.33203125" style="27" bestFit="1" customWidth="1"/>
    <col min="3587" max="3587" width="10.5" style="27" bestFit="1" customWidth="1"/>
    <col min="3588" max="3589" width="8.6640625" style="27"/>
    <col min="3590" max="3590" width="15.6640625" style="27" customWidth="1"/>
    <col min="3591" max="3838" width="8.6640625" style="27"/>
    <col min="3839" max="3839" width="32.1640625" style="27" bestFit="1" customWidth="1"/>
    <col min="3840" max="3840" width="21.5" style="27" bestFit="1" customWidth="1"/>
    <col min="3841" max="3841" width="11.5" style="27" bestFit="1" customWidth="1"/>
    <col min="3842" max="3842" width="12.33203125" style="27" bestFit="1" customWidth="1"/>
    <col min="3843" max="3843" width="10.5" style="27" bestFit="1" customWidth="1"/>
    <col min="3844" max="3845" width="8.6640625" style="27"/>
    <col min="3846" max="3846" width="15.6640625" style="27" customWidth="1"/>
    <col min="3847" max="4094" width="8.6640625" style="27"/>
    <col min="4095" max="4095" width="32.1640625" style="27" bestFit="1" customWidth="1"/>
    <col min="4096" max="4096" width="21.5" style="27" bestFit="1" customWidth="1"/>
    <col min="4097" max="4097" width="11.5" style="27" bestFit="1" customWidth="1"/>
    <col min="4098" max="4098" width="12.33203125" style="27" bestFit="1" customWidth="1"/>
    <col min="4099" max="4099" width="10.5" style="27" bestFit="1" customWidth="1"/>
    <col min="4100" max="4101" width="8.6640625" style="27"/>
    <col min="4102" max="4102" width="15.6640625" style="27" customWidth="1"/>
    <col min="4103" max="4350" width="8.6640625" style="27"/>
    <col min="4351" max="4351" width="32.1640625" style="27" bestFit="1" customWidth="1"/>
    <col min="4352" max="4352" width="21.5" style="27" bestFit="1" customWidth="1"/>
    <col min="4353" max="4353" width="11.5" style="27" bestFit="1" customWidth="1"/>
    <col min="4354" max="4354" width="12.33203125" style="27" bestFit="1" customWidth="1"/>
    <col min="4355" max="4355" width="10.5" style="27" bestFit="1" customWidth="1"/>
    <col min="4356" max="4357" width="8.6640625" style="27"/>
    <col min="4358" max="4358" width="15.6640625" style="27" customWidth="1"/>
    <col min="4359" max="4606" width="8.6640625" style="27"/>
    <col min="4607" max="4607" width="32.1640625" style="27" bestFit="1" customWidth="1"/>
    <col min="4608" max="4608" width="21.5" style="27" bestFit="1" customWidth="1"/>
    <col min="4609" max="4609" width="11.5" style="27" bestFit="1" customWidth="1"/>
    <col min="4610" max="4610" width="12.33203125" style="27" bestFit="1" customWidth="1"/>
    <col min="4611" max="4611" width="10.5" style="27" bestFit="1" customWidth="1"/>
    <col min="4612" max="4613" width="8.6640625" style="27"/>
    <col min="4614" max="4614" width="15.6640625" style="27" customWidth="1"/>
    <col min="4615" max="4862" width="8.6640625" style="27"/>
    <col min="4863" max="4863" width="32.1640625" style="27" bestFit="1" customWidth="1"/>
    <col min="4864" max="4864" width="21.5" style="27" bestFit="1" customWidth="1"/>
    <col min="4865" max="4865" width="11.5" style="27" bestFit="1" customWidth="1"/>
    <col min="4866" max="4866" width="12.33203125" style="27" bestFit="1" customWidth="1"/>
    <col min="4867" max="4867" width="10.5" style="27" bestFit="1" customWidth="1"/>
    <col min="4868" max="4869" width="8.6640625" style="27"/>
    <col min="4870" max="4870" width="15.6640625" style="27" customWidth="1"/>
    <col min="4871" max="5118" width="8.6640625" style="27"/>
    <col min="5119" max="5119" width="32.1640625" style="27" bestFit="1" customWidth="1"/>
    <col min="5120" max="5120" width="21.5" style="27" bestFit="1" customWidth="1"/>
    <col min="5121" max="5121" width="11.5" style="27" bestFit="1" customWidth="1"/>
    <col min="5122" max="5122" width="12.33203125" style="27" bestFit="1" customWidth="1"/>
    <col min="5123" max="5123" width="10.5" style="27" bestFit="1" customWidth="1"/>
    <col min="5124" max="5125" width="8.6640625" style="27"/>
    <col min="5126" max="5126" width="15.6640625" style="27" customWidth="1"/>
    <col min="5127" max="5374" width="8.6640625" style="27"/>
    <col min="5375" max="5375" width="32.1640625" style="27" bestFit="1" customWidth="1"/>
    <col min="5376" max="5376" width="21.5" style="27" bestFit="1" customWidth="1"/>
    <col min="5377" max="5377" width="11.5" style="27" bestFit="1" customWidth="1"/>
    <col min="5378" max="5378" width="12.33203125" style="27" bestFit="1" customWidth="1"/>
    <col min="5379" max="5379" width="10.5" style="27" bestFit="1" customWidth="1"/>
    <col min="5380" max="5381" width="8.6640625" style="27"/>
    <col min="5382" max="5382" width="15.6640625" style="27" customWidth="1"/>
    <col min="5383" max="5630" width="8.6640625" style="27"/>
    <col min="5631" max="5631" width="32.1640625" style="27" bestFit="1" customWidth="1"/>
    <col min="5632" max="5632" width="21.5" style="27" bestFit="1" customWidth="1"/>
    <col min="5633" max="5633" width="11.5" style="27" bestFit="1" customWidth="1"/>
    <col min="5634" max="5634" width="12.33203125" style="27" bestFit="1" customWidth="1"/>
    <col min="5635" max="5635" width="10.5" style="27" bestFit="1" customWidth="1"/>
    <col min="5636" max="5637" width="8.6640625" style="27"/>
    <col min="5638" max="5638" width="15.6640625" style="27" customWidth="1"/>
    <col min="5639" max="5886" width="8.6640625" style="27"/>
    <col min="5887" max="5887" width="32.1640625" style="27" bestFit="1" customWidth="1"/>
    <col min="5888" max="5888" width="21.5" style="27" bestFit="1" customWidth="1"/>
    <col min="5889" max="5889" width="11.5" style="27" bestFit="1" customWidth="1"/>
    <col min="5890" max="5890" width="12.33203125" style="27" bestFit="1" customWidth="1"/>
    <col min="5891" max="5891" width="10.5" style="27" bestFit="1" customWidth="1"/>
    <col min="5892" max="5893" width="8.6640625" style="27"/>
    <col min="5894" max="5894" width="15.6640625" style="27" customWidth="1"/>
    <col min="5895" max="6142" width="8.6640625" style="27"/>
    <col min="6143" max="6143" width="32.1640625" style="27" bestFit="1" customWidth="1"/>
    <col min="6144" max="6144" width="21.5" style="27" bestFit="1" customWidth="1"/>
    <col min="6145" max="6145" width="11.5" style="27" bestFit="1" customWidth="1"/>
    <col min="6146" max="6146" width="12.33203125" style="27" bestFit="1" customWidth="1"/>
    <col min="6147" max="6147" width="10.5" style="27" bestFit="1" customWidth="1"/>
    <col min="6148" max="6149" width="8.6640625" style="27"/>
    <col min="6150" max="6150" width="15.6640625" style="27" customWidth="1"/>
    <col min="6151" max="6398" width="8.6640625" style="27"/>
    <col min="6399" max="6399" width="32.1640625" style="27" bestFit="1" customWidth="1"/>
    <col min="6400" max="6400" width="21.5" style="27" bestFit="1" customWidth="1"/>
    <col min="6401" max="6401" width="11.5" style="27" bestFit="1" customWidth="1"/>
    <col min="6402" max="6402" width="12.33203125" style="27" bestFit="1" customWidth="1"/>
    <col min="6403" max="6403" width="10.5" style="27" bestFit="1" customWidth="1"/>
    <col min="6404" max="6405" width="8.6640625" style="27"/>
    <col min="6406" max="6406" width="15.6640625" style="27" customWidth="1"/>
    <col min="6407" max="6654" width="8.6640625" style="27"/>
    <col min="6655" max="6655" width="32.1640625" style="27" bestFit="1" customWidth="1"/>
    <col min="6656" max="6656" width="21.5" style="27" bestFit="1" customWidth="1"/>
    <col min="6657" max="6657" width="11.5" style="27" bestFit="1" customWidth="1"/>
    <col min="6658" max="6658" width="12.33203125" style="27" bestFit="1" customWidth="1"/>
    <col min="6659" max="6659" width="10.5" style="27" bestFit="1" customWidth="1"/>
    <col min="6660" max="6661" width="8.6640625" style="27"/>
    <col min="6662" max="6662" width="15.6640625" style="27" customWidth="1"/>
    <col min="6663" max="6910" width="8.6640625" style="27"/>
    <col min="6911" max="6911" width="32.1640625" style="27" bestFit="1" customWidth="1"/>
    <col min="6912" max="6912" width="21.5" style="27" bestFit="1" customWidth="1"/>
    <col min="6913" max="6913" width="11.5" style="27" bestFit="1" customWidth="1"/>
    <col min="6914" max="6914" width="12.33203125" style="27" bestFit="1" customWidth="1"/>
    <col min="6915" max="6915" width="10.5" style="27" bestFit="1" customWidth="1"/>
    <col min="6916" max="6917" width="8.6640625" style="27"/>
    <col min="6918" max="6918" width="15.6640625" style="27" customWidth="1"/>
    <col min="6919" max="7166" width="8.6640625" style="27"/>
    <col min="7167" max="7167" width="32.1640625" style="27" bestFit="1" customWidth="1"/>
    <col min="7168" max="7168" width="21.5" style="27" bestFit="1" customWidth="1"/>
    <col min="7169" max="7169" width="11.5" style="27" bestFit="1" customWidth="1"/>
    <col min="7170" max="7170" width="12.33203125" style="27" bestFit="1" customWidth="1"/>
    <col min="7171" max="7171" width="10.5" style="27" bestFit="1" customWidth="1"/>
    <col min="7172" max="7173" width="8.6640625" style="27"/>
    <col min="7174" max="7174" width="15.6640625" style="27" customWidth="1"/>
    <col min="7175" max="7422" width="8.6640625" style="27"/>
    <col min="7423" max="7423" width="32.1640625" style="27" bestFit="1" customWidth="1"/>
    <col min="7424" max="7424" width="21.5" style="27" bestFit="1" customWidth="1"/>
    <col min="7425" max="7425" width="11.5" style="27" bestFit="1" customWidth="1"/>
    <col min="7426" max="7426" width="12.33203125" style="27" bestFit="1" customWidth="1"/>
    <col min="7427" max="7427" width="10.5" style="27" bestFit="1" customWidth="1"/>
    <col min="7428" max="7429" width="8.6640625" style="27"/>
    <col min="7430" max="7430" width="15.6640625" style="27" customWidth="1"/>
    <col min="7431" max="7678" width="8.6640625" style="27"/>
    <col min="7679" max="7679" width="32.1640625" style="27" bestFit="1" customWidth="1"/>
    <col min="7680" max="7680" width="21.5" style="27" bestFit="1" customWidth="1"/>
    <col min="7681" max="7681" width="11.5" style="27" bestFit="1" customWidth="1"/>
    <col min="7682" max="7682" width="12.33203125" style="27" bestFit="1" customWidth="1"/>
    <col min="7683" max="7683" width="10.5" style="27" bestFit="1" customWidth="1"/>
    <col min="7684" max="7685" width="8.6640625" style="27"/>
    <col min="7686" max="7686" width="15.6640625" style="27" customWidth="1"/>
    <col min="7687" max="7934" width="8.6640625" style="27"/>
    <col min="7935" max="7935" width="32.1640625" style="27" bestFit="1" customWidth="1"/>
    <col min="7936" max="7936" width="21.5" style="27" bestFit="1" customWidth="1"/>
    <col min="7937" max="7937" width="11.5" style="27" bestFit="1" customWidth="1"/>
    <col min="7938" max="7938" width="12.33203125" style="27" bestFit="1" customWidth="1"/>
    <col min="7939" max="7939" width="10.5" style="27" bestFit="1" customWidth="1"/>
    <col min="7940" max="7941" width="8.6640625" style="27"/>
    <col min="7942" max="7942" width="15.6640625" style="27" customWidth="1"/>
    <col min="7943" max="8190" width="8.6640625" style="27"/>
    <col min="8191" max="8191" width="32.1640625" style="27" bestFit="1" customWidth="1"/>
    <col min="8192" max="8192" width="21.5" style="27" bestFit="1" customWidth="1"/>
    <col min="8193" max="8193" width="11.5" style="27" bestFit="1" customWidth="1"/>
    <col min="8194" max="8194" width="12.33203125" style="27" bestFit="1" customWidth="1"/>
    <col min="8195" max="8195" width="10.5" style="27" bestFit="1" customWidth="1"/>
    <col min="8196" max="8197" width="8.6640625" style="27"/>
    <col min="8198" max="8198" width="15.6640625" style="27" customWidth="1"/>
    <col min="8199" max="8446" width="8.6640625" style="27"/>
    <col min="8447" max="8447" width="32.1640625" style="27" bestFit="1" customWidth="1"/>
    <col min="8448" max="8448" width="21.5" style="27" bestFit="1" customWidth="1"/>
    <col min="8449" max="8449" width="11.5" style="27" bestFit="1" customWidth="1"/>
    <col min="8450" max="8450" width="12.33203125" style="27" bestFit="1" customWidth="1"/>
    <col min="8451" max="8451" width="10.5" style="27" bestFit="1" customWidth="1"/>
    <col min="8452" max="8453" width="8.6640625" style="27"/>
    <col min="8454" max="8454" width="15.6640625" style="27" customWidth="1"/>
    <col min="8455" max="8702" width="8.6640625" style="27"/>
    <col min="8703" max="8703" width="32.1640625" style="27" bestFit="1" customWidth="1"/>
    <col min="8704" max="8704" width="21.5" style="27" bestFit="1" customWidth="1"/>
    <col min="8705" max="8705" width="11.5" style="27" bestFit="1" customWidth="1"/>
    <col min="8706" max="8706" width="12.33203125" style="27" bestFit="1" customWidth="1"/>
    <col min="8707" max="8707" width="10.5" style="27" bestFit="1" customWidth="1"/>
    <col min="8708" max="8709" width="8.6640625" style="27"/>
    <col min="8710" max="8710" width="15.6640625" style="27" customWidth="1"/>
    <col min="8711" max="8958" width="8.6640625" style="27"/>
    <col min="8959" max="8959" width="32.1640625" style="27" bestFit="1" customWidth="1"/>
    <col min="8960" max="8960" width="21.5" style="27" bestFit="1" customWidth="1"/>
    <col min="8961" max="8961" width="11.5" style="27" bestFit="1" customWidth="1"/>
    <col min="8962" max="8962" width="12.33203125" style="27" bestFit="1" customWidth="1"/>
    <col min="8963" max="8963" width="10.5" style="27" bestFit="1" customWidth="1"/>
    <col min="8964" max="8965" width="8.6640625" style="27"/>
    <col min="8966" max="8966" width="15.6640625" style="27" customWidth="1"/>
    <col min="8967" max="9214" width="8.6640625" style="27"/>
    <col min="9215" max="9215" width="32.1640625" style="27" bestFit="1" customWidth="1"/>
    <col min="9216" max="9216" width="21.5" style="27" bestFit="1" customWidth="1"/>
    <col min="9217" max="9217" width="11.5" style="27" bestFit="1" customWidth="1"/>
    <col min="9218" max="9218" width="12.33203125" style="27" bestFit="1" customWidth="1"/>
    <col min="9219" max="9219" width="10.5" style="27" bestFit="1" customWidth="1"/>
    <col min="9220" max="9221" width="8.6640625" style="27"/>
    <col min="9222" max="9222" width="15.6640625" style="27" customWidth="1"/>
    <col min="9223" max="9470" width="8.6640625" style="27"/>
    <col min="9471" max="9471" width="32.1640625" style="27" bestFit="1" customWidth="1"/>
    <col min="9472" max="9472" width="21.5" style="27" bestFit="1" customWidth="1"/>
    <col min="9473" max="9473" width="11.5" style="27" bestFit="1" customWidth="1"/>
    <col min="9474" max="9474" width="12.33203125" style="27" bestFit="1" customWidth="1"/>
    <col min="9475" max="9475" width="10.5" style="27" bestFit="1" customWidth="1"/>
    <col min="9476" max="9477" width="8.6640625" style="27"/>
    <col min="9478" max="9478" width="15.6640625" style="27" customWidth="1"/>
    <col min="9479" max="9726" width="8.6640625" style="27"/>
    <col min="9727" max="9727" width="32.1640625" style="27" bestFit="1" customWidth="1"/>
    <col min="9728" max="9728" width="21.5" style="27" bestFit="1" customWidth="1"/>
    <col min="9729" max="9729" width="11.5" style="27" bestFit="1" customWidth="1"/>
    <col min="9730" max="9730" width="12.33203125" style="27" bestFit="1" customWidth="1"/>
    <col min="9731" max="9731" width="10.5" style="27" bestFit="1" customWidth="1"/>
    <col min="9732" max="9733" width="8.6640625" style="27"/>
    <col min="9734" max="9734" width="15.6640625" style="27" customWidth="1"/>
    <col min="9735" max="9982" width="8.6640625" style="27"/>
    <col min="9983" max="9983" width="32.1640625" style="27" bestFit="1" customWidth="1"/>
    <col min="9984" max="9984" width="21.5" style="27" bestFit="1" customWidth="1"/>
    <col min="9985" max="9985" width="11.5" style="27" bestFit="1" customWidth="1"/>
    <col min="9986" max="9986" width="12.33203125" style="27" bestFit="1" customWidth="1"/>
    <col min="9987" max="9987" width="10.5" style="27" bestFit="1" customWidth="1"/>
    <col min="9988" max="9989" width="8.6640625" style="27"/>
    <col min="9990" max="9990" width="15.6640625" style="27" customWidth="1"/>
    <col min="9991" max="10238" width="8.6640625" style="27"/>
    <col min="10239" max="10239" width="32.1640625" style="27" bestFit="1" customWidth="1"/>
    <col min="10240" max="10240" width="21.5" style="27" bestFit="1" customWidth="1"/>
    <col min="10241" max="10241" width="11.5" style="27" bestFit="1" customWidth="1"/>
    <col min="10242" max="10242" width="12.33203125" style="27" bestFit="1" customWidth="1"/>
    <col min="10243" max="10243" width="10.5" style="27" bestFit="1" customWidth="1"/>
    <col min="10244" max="10245" width="8.6640625" style="27"/>
    <col min="10246" max="10246" width="15.6640625" style="27" customWidth="1"/>
    <col min="10247" max="10494" width="8.6640625" style="27"/>
    <col min="10495" max="10495" width="32.1640625" style="27" bestFit="1" customWidth="1"/>
    <col min="10496" max="10496" width="21.5" style="27" bestFit="1" customWidth="1"/>
    <col min="10497" max="10497" width="11.5" style="27" bestFit="1" customWidth="1"/>
    <col min="10498" max="10498" width="12.33203125" style="27" bestFit="1" customWidth="1"/>
    <col min="10499" max="10499" width="10.5" style="27" bestFit="1" customWidth="1"/>
    <col min="10500" max="10501" width="8.6640625" style="27"/>
    <col min="10502" max="10502" width="15.6640625" style="27" customWidth="1"/>
    <col min="10503" max="10750" width="8.6640625" style="27"/>
    <col min="10751" max="10751" width="32.1640625" style="27" bestFit="1" customWidth="1"/>
    <col min="10752" max="10752" width="21.5" style="27" bestFit="1" customWidth="1"/>
    <col min="10753" max="10753" width="11.5" style="27" bestFit="1" customWidth="1"/>
    <col min="10754" max="10754" width="12.33203125" style="27" bestFit="1" customWidth="1"/>
    <col min="10755" max="10755" width="10.5" style="27" bestFit="1" customWidth="1"/>
    <col min="10756" max="10757" width="8.6640625" style="27"/>
    <col min="10758" max="10758" width="15.6640625" style="27" customWidth="1"/>
    <col min="10759" max="11006" width="8.6640625" style="27"/>
    <col min="11007" max="11007" width="32.1640625" style="27" bestFit="1" customWidth="1"/>
    <col min="11008" max="11008" width="21.5" style="27" bestFit="1" customWidth="1"/>
    <col min="11009" max="11009" width="11.5" style="27" bestFit="1" customWidth="1"/>
    <col min="11010" max="11010" width="12.33203125" style="27" bestFit="1" customWidth="1"/>
    <col min="11011" max="11011" width="10.5" style="27" bestFit="1" customWidth="1"/>
    <col min="11012" max="11013" width="8.6640625" style="27"/>
    <col min="11014" max="11014" width="15.6640625" style="27" customWidth="1"/>
    <col min="11015" max="11262" width="8.6640625" style="27"/>
    <col min="11263" max="11263" width="32.1640625" style="27" bestFit="1" customWidth="1"/>
    <col min="11264" max="11264" width="21.5" style="27" bestFit="1" customWidth="1"/>
    <col min="11265" max="11265" width="11.5" style="27" bestFit="1" customWidth="1"/>
    <col min="11266" max="11266" width="12.33203125" style="27" bestFit="1" customWidth="1"/>
    <col min="11267" max="11267" width="10.5" style="27" bestFit="1" customWidth="1"/>
    <col min="11268" max="11269" width="8.6640625" style="27"/>
    <col min="11270" max="11270" width="15.6640625" style="27" customWidth="1"/>
    <col min="11271" max="11518" width="8.6640625" style="27"/>
    <col min="11519" max="11519" width="32.1640625" style="27" bestFit="1" customWidth="1"/>
    <col min="11520" max="11520" width="21.5" style="27" bestFit="1" customWidth="1"/>
    <col min="11521" max="11521" width="11.5" style="27" bestFit="1" customWidth="1"/>
    <col min="11522" max="11522" width="12.33203125" style="27" bestFit="1" customWidth="1"/>
    <col min="11523" max="11523" width="10.5" style="27" bestFit="1" customWidth="1"/>
    <col min="11524" max="11525" width="8.6640625" style="27"/>
    <col min="11526" max="11526" width="15.6640625" style="27" customWidth="1"/>
    <col min="11527" max="11774" width="8.6640625" style="27"/>
    <col min="11775" max="11775" width="32.1640625" style="27" bestFit="1" customWidth="1"/>
    <col min="11776" max="11776" width="21.5" style="27" bestFit="1" customWidth="1"/>
    <col min="11777" max="11777" width="11.5" style="27" bestFit="1" customWidth="1"/>
    <col min="11778" max="11778" width="12.33203125" style="27" bestFit="1" customWidth="1"/>
    <col min="11779" max="11779" width="10.5" style="27" bestFit="1" customWidth="1"/>
    <col min="11780" max="11781" width="8.6640625" style="27"/>
    <col min="11782" max="11782" width="15.6640625" style="27" customWidth="1"/>
    <col min="11783" max="12030" width="8.6640625" style="27"/>
    <col min="12031" max="12031" width="32.1640625" style="27" bestFit="1" customWidth="1"/>
    <col min="12032" max="12032" width="21.5" style="27" bestFit="1" customWidth="1"/>
    <col min="12033" max="12033" width="11.5" style="27" bestFit="1" customWidth="1"/>
    <col min="12034" max="12034" width="12.33203125" style="27" bestFit="1" customWidth="1"/>
    <col min="12035" max="12035" width="10.5" style="27" bestFit="1" customWidth="1"/>
    <col min="12036" max="12037" width="8.6640625" style="27"/>
    <col min="12038" max="12038" width="15.6640625" style="27" customWidth="1"/>
    <col min="12039" max="12286" width="8.6640625" style="27"/>
    <col min="12287" max="12287" width="32.1640625" style="27" bestFit="1" customWidth="1"/>
    <col min="12288" max="12288" width="21.5" style="27" bestFit="1" customWidth="1"/>
    <col min="12289" max="12289" width="11.5" style="27" bestFit="1" customWidth="1"/>
    <col min="12290" max="12290" width="12.33203125" style="27" bestFit="1" customWidth="1"/>
    <col min="12291" max="12291" width="10.5" style="27" bestFit="1" customWidth="1"/>
    <col min="12292" max="12293" width="8.6640625" style="27"/>
    <col min="12294" max="12294" width="15.6640625" style="27" customWidth="1"/>
    <col min="12295" max="12542" width="8.6640625" style="27"/>
    <col min="12543" max="12543" width="32.1640625" style="27" bestFit="1" customWidth="1"/>
    <col min="12544" max="12544" width="21.5" style="27" bestFit="1" customWidth="1"/>
    <col min="12545" max="12545" width="11.5" style="27" bestFit="1" customWidth="1"/>
    <col min="12546" max="12546" width="12.33203125" style="27" bestFit="1" customWidth="1"/>
    <col min="12547" max="12547" width="10.5" style="27" bestFit="1" customWidth="1"/>
    <col min="12548" max="12549" width="8.6640625" style="27"/>
    <col min="12550" max="12550" width="15.6640625" style="27" customWidth="1"/>
    <col min="12551" max="12798" width="8.6640625" style="27"/>
    <col min="12799" max="12799" width="32.1640625" style="27" bestFit="1" customWidth="1"/>
    <col min="12800" max="12800" width="21.5" style="27" bestFit="1" customWidth="1"/>
    <col min="12801" max="12801" width="11.5" style="27" bestFit="1" customWidth="1"/>
    <col min="12802" max="12802" width="12.33203125" style="27" bestFit="1" customWidth="1"/>
    <col min="12803" max="12803" width="10.5" style="27" bestFit="1" customWidth="1"/>
    <col min="12804" max="12805" width="8.6640625" style="27"/>
    <col min="12806" max="12806" width="15.6640625" style="27" customWidth="1"/>
    <col min="12807" max="13054" width="8.6640625" style="27"/>
    <col min="13055" max="13055" width="32.1640625" style="27" bestFit="1" customWidth="1"/>
    <col min="13056" max="13056" width="21.5" style="27" bestFit="1" customWidth="1"/>
    <col min="13057" max="13057" width="11.5" style="27" bestFit="1" customWidth="1"/>
    <col min="13058" max="13058" width="12.33203125" style="27" bestFit="1" customWidth="1"/>
    <col min="13059" max="13059" width="10.5" style="27" bestFit="1" customWidth="1"/>
    <col min="13060" max="13061" width="8.6640625" style="27"/>
    <col min="13062" max="13062" width="15.6640625" style="27" customWidth="1"/>
    <col min="13063" max="13310" width="8.6640625" style="27"/>
    <col min="13311" max="13311" width="32.1640625" style="27" bestFit="1" customWidth="1"/>
    <col min="13312" max="13312" width="21.5" style="27" bestFit="1" customWidth="1"/>
    <col min="13313" max="13313" width="11.5" style="27" bestFit="1" customWidth="1"/>
    <col min="13314" max="13314" width="12.33203125" style="27" bestFit="1" customWidth="1"/>
    <col min="13315" max="13315" width="10.5" style="27" bestFit="1" customWidth="1"/>
    <col min="13316" max="13317" width="8.6640625" style="27"/>
    <col min="13318" max="13318" width="15.6640625" style="27" customWidth="1"/>
    <col min="13319" max="13566" width="8.6640625" style="27"/>
    <col min="13567" max="13567" width="32.1640625" style="27" bestFit="1" customWidth="1"/>
    <col min="13568" max="13568" width="21.5" style="27" bestFit="1" customWidth="1"/>
    <col min="13569" max="13569" width="11.5" style="27" bestFit="1" customWidth="1"/>
    <col min="13570" max="13570" width="12.33203125" style="27" bestFit="1" customWidth="1"/>
    <col min="13571" max="13571" width="10.5" style="27" bestFit="1" customWidth="1"/>
    <col min="13572" max="13573" width="8.6640625" style="27"/>
    <col min="13574" max="13574" width="15.6640625" style="27" customWidth="1"/>
    <col min="13575" max="13822" width="8.6640625" style="27"/>
    <col min="13823" max="13823" width="32.1640625" style="27" bestFit="1" customWidth="1"/>
    <col min="13824" max="13824" width="21.5" style="27" bestFit="1" customWidth="1"/>
    <col min="13825" max="13825" width="11.5" style="27" bestFit="1" customWidth="1"/>
    <col min="13826" max="13826" width="12.33203125" style="27" bestFit="1" customWidth="1"/>
    <col min="13827" max="13827" width="10.5" style="27" bestFit="1" customWidth="1"/>
    <col min="13828" max="13829" width="8.6640625" style="27"/>
    <col min="13830" max="13830" width="15.6640625" style="27" customWidth="1"/>
    <col min="13831" max="14078" width="8.6640625" style="27"/>
    <col min="14079" max="14079" width="32.1640625" style="27" bestFit="1" customWidth="1"/>
    <col min="14080" max="14080" width="21.5" style="27" bestFit="1" customWidth="1"/>
    <col min="14081" max="14081" width="11.5" style="27" bestFit="1" customWidth="1"/>
    <col min="14082" max="14082" width="12.33203125" style="27" bestFit="1" customWidth="1"/>
    <col min="14083" max="14083" width="10.5" style="27" bestFit="1" customWidth="1"/>
    <col min="14084" max="14085" width="8.6640625" style="27"/>
    <col min="14086" max="14086" width="15.6640625" style="27" customWidth="1"/>
    <col min="14087" max="14334" width="8.6640625" style="27"/>
    <col min="14335" max="14335" width="32.1640625" style="27" bestFit="1" customWidth="1"/>
    <col min="14336" max="14336" width="21.5" style="27" bestFit="1" customWidth="1"/>
    <col min="14337" max="14337" width="11.5" style="27" bestFit="1" customWidth="1"/>
    <col min="14338" max="14338" width="12.33203125" style="27" bestFit="1" customWidth="1"/>
    <col min="14339" max="14339" width="10.5" style="27" bestFit="1" customWidth="1"/>
    <col min="14340" max="14341" width="8.6640625" style="27"/>
    <col min="14342" max="14342" width="15.6640625" style="27" customWidth="1"/>
    <col min="14343" max="14590" width="8.6640625" style="27"/>
    <col min="14591" max="14591" width="32.1640625" style="27" bestFit="1" customWidth="1"/>
    <col min="14592" max="14592" width="21.5" style="27" bestFit="1" customWidth="1"/>
    <col min="14593" max="14593" width="11.5" style="27" bestFit="1" customWidth="1"/>
    <col min="14594" max="14594" width="12.33203125" style="27" bestFit="1" customWidth="1"/>
    <col min="14595" max="14595" width="10.5" style="27" bestFit="1" customWidth="1"/>
    <col min="14596" max="14597" width="8.6640625" style="27"/>
    <col min="14598" max="14598" width="15.6640625" style="27" customWidth="1"/>
    <col min="14599" max="14846" width="8.6640625" style="27"/>
    <col min="14847" max="14847" width="32.1640625" style="27" bestFit="1" customWidth="1"/>
    <col min="14848" max="14848" width="21.5" style="27" bestFit="1" customWidth="1"/>
    <col min="14849" max="14849" width="11.5" style="27" bestFit="1" customWidth="1"/>
    <col min="14850" max="14850" width="12.33203125" style="27" bestFit="1" customWidth="1"/>
    <col min="14851" max="14851" width="10.5" style="27" bestFit="1" customWidth="1"/>
    <col min="14852" max="14853" width="8.6640625" style="27"/>
    <col min="14854" max="14854" width="15.6640625" style="27" customWidth="1"/>
    <col min="14855" max="15102" width="8.6640625" style="27"/>
    <col min="15103" max="15103" width="32.1640625" style="27" bestFit="1" customWidth="1"/>
    <col min="15104" max="15104" width="21.5" style="27" bestFit="1" customWidth="1"/>
    <col min="15105" max="15105" width="11.5" style="27" bestFit="1" customWidth="1"/>
    <col min="15106" max="15106" width="12.33203125" style="27" bestFit="1" customWidth="1"/>
    <col min="15107" max="15107" width="10.5" style="27" bestFit="1" customWidth="1"/>
    <col min="15108" max="15109" width="8.6640625" style="27"/>
    <col min="15110" max="15110" width="15.6640625" style="27" customWidth="1"/>
    <col min="15111" max="15358" width="8.6640625" style="27"/>
    <col min="15359" max="15359" width="32.1640625" style="27" bestFit="1" customWidth="1"/>
    <col min="15360" max="15360" width="21.5" style="27" bestFit="1" customWidth="1"/>
    <col min="15361" max="15361" width="11.5" style="27" bestFit="1" customWidth="1"/>
    <col min="15362" max="15362" width="12.33203125" style="27" bestFit="1" customWidth="1"/>
    <col min="15363" max="15363" width="10.5" style="27" bestFit="1" customWidth="1"/>
    <col min="15364" max="15365" width="8.6640625" style="27"/>
    <col min="15366" max="15366" width="15.6640625" style="27" customWidth="1"/>
    <col min="15367" max="15614" width="8.6640625" style="27"/>
    <col min="15615" max="15615" width="32.1640625" style="27" bestFit="1" customWidth="1"/>
    <col min="15616" max="15616" width="21.5" style="27" bestFit="1" customWidth="1"/>
    <col min="15617" max="15617" width="11.5" style="27" bestFit="1" customWidth="1"/>
    <col min="15618" max="15618" width="12.33203125" style="27" bestFit="1" customWidth="1"/>
    <col min="15619" max="15619" width="10.5" style="27" bestFit="1" customWidth="1"/>
    <col min="15620" max="15621" width="8.6640625" style="27"/>
    <col min="15622" max="15622" width="15.6640625" style="27" customWidth="1"/>
    <col min="15623" max="15870" width="8.6640625" style="27"/>
    <col min="15871" max="15871" width="32.1640625" style="27" bestFit="1" customWidth="1"/>
    <col min="15872" max="15872" width="21.5" style="27" bestFit="1" customWidth="1"/>
    <col min="15873" max="15873" width="11.5" style="27" bestFit="1" customWidth="1"/>
    <col min="15874" max="15874" width="12.33203125" style="27" bestFit="1" customWidth="1"/>
    <col min="15875" max="15875" width="10.5" style="27" bestFit="1" customWidth="1"/>
    <col min="15876" max="15877" width="8.6640625" style="27"/>
    <col min="15878" max="15878" width="15.6640625" style="27" customWidth="1"/>
    <col min="15879" max="16126" width="8.6640625" style="27"/>
    <col min="16127" max="16127" width="32.1640625" style="27" bestFit="1" customWidth="1"/>
    <col min="16128" max="16128" width="21.5" style="27" bestFit="1" customWidth="1"/>
    <col min="16129" max="16129" width="11.5" style="27" bestFit="1" customWidth="1"/>
    <col min="16130" max="16130" width="12.33203125" style="27" bestFit="1" customWidth="1"/>
    <col min="16131" max="16131" width="10.5" style="27" bestFit="1" customWidth="1"/>
    <col min="16132" max="16133" width="8.6640625" style="27"/>
    <col min="16134" max="16134" width="15.6640625" style="27" customWidth="1"/>
    <col min="16135" max="16384" width="8.6640625" style="27"/>
  </cols>
  <sheetData>
    <row r="2" spans="1:7" x14ac:dyDescent="0.2">
      <c r="D2" s="115"/>
    </row>
    <row r="3" spans="1:7" s="42" customFormat="1" x14ac:dyDescent="0.2">
      <c r="A3" s="50" t="s">
        <v>30</v>
      </c>
      <c r="B3" s="51"/>
      <c r="C3" s="51"/>
      <c r="D3" s="51"/>
      <c r="E3" s="51"/>
      <c r="F3" s="51"/>
      <c r="G3" s="51"/>
    </row>
    <row r="4" spans="1:7" s="42" customFormat="1" x14ac:dyDescent="0.2">
      <c r="A4" s="52" t="s">
        <v>49</v>
      </c>
      <c r="B4" s="40" t="s">
        <v>178</v>
      </c>
      <c r="F4" s="53"/>
    </row>
    <row r="5" spans="1:7" s="42" customFormat="1" x14ac:dyDescent="0.2">
      <c r="A5" s="52" t="s">
        <v>107</v>
      </c>
      <c r="B5" s="40" t="s">
        <v>179</v>
      </c>
      <c r="F5" s="53"/>
    </row>
    <row r="6" spans="1:7" s="42" customFormat="1" x14ac:dyDescent="0.2">
      <c r="A6" s="52" t="s">
        <v>108</v>
      </c>
      <c r="B6" s="40" t="s">
        <v>180</v>
      </c>
      <c r="F6" s="53"/>
    </row>
    <row r="7" spans="1:7" s="42" customFormat="1" x14ac:dyDescent="0.2">
      <c r="A7" s="52" t="s">
        <v>109</v>
      </c>
      <c r="B7" s="40" t="s">
        <v>181</v>
      </c>
    </row>
    <row r="8" spans="1:7" s="42" customFormat="1" x14ac:dyDescent="0.2">
      <c r="A8" s="52" t="s">
        <v>50</v>
      </c>
      <c r="B8" s="40" t="s">
        <v>32</v>
      </c>
      <c r="C8" s="53"/>
      <c r="D8" s="53"/>
      <c r="E8" s="53"/>
      <c r="F8" s="53"/>
    </row>
    <row r="9" spans="1:7" s="42" customFormat="1" x14ac:dyDescent="0.2">
      <c r="A9" s="50"/>
      <c r="C9" s="53"/>
      <c r="D9" s="53"/>
      <c r="E9" s="53"/>
      <c r="F9" s="53"/>
    </row>
    <row r="10" spans="1:7" s="42" customFormat="1" x14ac:dyDescent="0.2">
      <c r="A10" s="150" t="s">
        <v>112</v>
      </c>
      <c r="B10" s="150"/>
      <c r="C10" s="53"/>
      <c r="D10" s="53"/>
      <c r="E10" s="53"/>
      <c r="F10" s="53"/>
      <c r="G10" s="53"/>
    </row>
    <row r="11" spans="1:7" s="42" customFormat="1" x14ac:dyDescent="0.2">
      <c r="A11" s="43"/>
      <c r="B11" s="44" t="s">
        <v>16</v>
      </c>
      <c r="C11" s="44" t="s">
        <v>17</v>
      </c>
      <c r="D11" s="44" t="s">
        <v>64</v>
      </c>
      <c r="E11" s="53"/>
      <c r="F11" s="53"/>
    </row>
    <row r="12" spans="1:7" s="42" customFormat="1" x14ac:dyDescent="0.2">
      <c r="A12" s="46">
        <v>1</v>
      </c>
      <c r="B12" s="47" t="s">
        <v>3</v>
      </c>
      <c r="C12" s="72">
        <f>ROUND($C$29*D12/100,2)</f>
        <v>71110.490000000005</v>
      </c>
      <c r="D12" s="73">
        <v>75</v>
      </c>
      <c r="E12" s="53"/>
      <c r="F12" s="53"/>
    </row>
    <row r="13" spans="1:7" s="42" customFormat="1" x14ac:dyDescent="0.2">
      <c r="A13" s="46">
        <v>2</v>
      </c>
      <c r="B13" s="47" t="s">
        <v>18</v>
      </c>
      <c r="C13" s="72">
        <f t="shared" ref="C13" si="0">ROUND($C$29*D13/100,2)</f>
        <v>23703.5</v>
      </c>
      <c r="D13" s="73">
        <v>25</v>
      </c>
      <c r="E13" s="53"/>
      <c r="F13" s="53"/>
    </row>
    <row r="14" spans="1:7" s="42" customFormat="1" x14ac:dyDescent="0.2">
      <c r="A14" s="46">
        <v>3</v>
      </c>
      <c r="B14" s="47" t="s">
        <v>20</v>
      </c>
      <c r="C14" s="72">
        <f>ROUND($C$29*D14/100,2)</f>
        <v>0</v>
      </c>
      <c r="D14" s="73"/>
      <c r="E14" s="53"/>
      <c r="F14" s="53"/>
    </row>
    <row r="15" spans="1:7" s="42" customFormat="1" x14ac:dyDescent="0.2">
      <c r="A15" s="46">
        <v>4</v>
      </c>
      <c r="B15" s="47" t="s">
        <v>19</v>
      </c>
      <c r="C15" s="72">
        <f>ROUND($C$29*D15/100,2)</f>
        <v>0</v>
      </c>
      <c r="D15" s="73"/>
      <c r="E15" s="53"/>
      <c r="F15" s="53"/>
    </row>
    <row r="16" spans="1:7" s="42" customFormat="1" x14ac:dyDescent="0.2">
      <c r="A16" s="46">
        <v>5</v>
      </c>
      <c r="B16" s="47" t="s">
        <v>52</v>
      </c>
      <c r="C16" s="72">
        <f>ROUND($C$29*D16/100,2)</f>
        <v>0</v>
      </c>
      <c r="D16" s="73"/>
      <c r="E16" s="53"/>
      <c r="F16" s="53"/>
    </row>
    <row r="17" spans="1:6" s="42" customFormat="1" x14ac:dyDescent="0.2">
      <c r="A17" s="151" t="s">
        <v>65</v>
      </c>
      <c r="B17" s="152"/>
      <c r="C17" s="54">
        <f>SUM(C12:C16)</f>
        <v>94813.99</v>
      </c>
      <c r="D17" s="54">
        <f>SUM(D12:D16)</f>
        <v>100</v>
      </c>
    </row>
    <row r="18" spans="1:6" s="42" customFormat="1" x14ac:dyDescent="0.2">
      <c r="A18" s="50"/>
      <c r="C18" s="53"/>
      <c r="D18" s="53"/>
      <c r="E18" s="53"/>
      <c r="F18" s="53"/>
    </row>
    <row r="19" spans="1:6" s="42" customFormat="1" x14ac:dyDescent="0.2">
      <c r="A19" s="153" t="s">
        <v>111</v>
      </c>
      <c r="B19" s="153"/>
    </row>
    <row r="20" spans="1:6" s="42" customFormat="1" x14ac:dyDescent="0.2">
      <c r="A20" s="154" t="s">
        <v>34</v>
      </c>
      <c r="B20" s="157"/>
      <c r="C20" s="44" t="s">
        <v>21</v>
      </c>
      <c r="D20" s="55" t="s">
        <v>47</v>
      </c>
      <c r="E20" s="56"/>
    </row>
    <row r="21" spans="1:6" s="42" customFormat="1" x14ac:dyDescent="0.2">
      <c r="A21" s="47" t="s">
        <v>6</v>
      </c>
      <c r="B21" s="47"/>
      <c r="C21" s="72">
        <f>G48</f>
        <v>43351.199999999997</v>
      </c>
      <c r="D21" s="72">
        <f t="shared" ref="D21:D26" si="1">IFERROR((ROUND(C21/$C$27*100,2)),0)</f>
        <v>48.92</v>
      </c>
      <c r="E21" s="57"/>
    </row>
    <row r="22" spans="1:6" s="42" customFormat="1" x14ac:dyDescent="0.2">
      <c r="A22" s="108" t="s">
        <v>143</v>
      </c>
      <c r="B22" s="47"/>
      <c r="C22" s="72">
        <f>G52</f>
        <v>7875</v>
      </c>
      <c r="D22" s="72">
        <f t="shared" si="1"/>
        <v>8.89</v>
      </c>
      <c r="E22" s="57"/>
    </row>
    <row r="23" spans="1:6" s="42" customFormat="1" ht="15" customHeight="1" x14ac:dyDescent="0.2">
      <c r="A23" s="47" t="s">
        <v>95</v>
      </c>
      <c r="B23" s="47"/>
      <c r="C23" s="72">
        <f>G56</f>
        <v>2500</v>
      </c>
      <c r="D23" s="72">
        <f t="shared" si="1"/>
        <v>2.82</v>
      </c>
      <c r="E23" s="57"/>
    </row>
    <row r="24" spans="1:6" s="42" customFormat="1" x14ac:dyDescent="0.2">
      <c r="A24" s="108" t="s">
        <v>147</v>
      </c>
      <c r="B24" s="47"/>
      <c r="C24" s="72">
        <f>G59</f>
        <v>4045</v>
      </c>
      <c r="D24" s="72">
        <f t="shared" si="1"/>
        <v>4.5599999999999996</v>
      </c>
      <c r="E24" s="57"/>
    </row>
    <row r="25" spans="1:6" s="42" customFormat="1" x14ac:dyDescent="0.2">
      <c r="A25" s="108" t="s">
        <v>146</v>
      </c>
      <c r="B25" s="47"/>
      <c r="C25" s="72">
        <f>G65</f>
        <v>30840</v>
      </c>
      <c r="D25" s="72">
        <f t="shared" si="1"/>
        <v>34.799999999999997</v>
      </c>
      <c r="E25" s="57"/>
    </row>
    <row r="26" spans="1:6" s="42" customFormat="1" ht="15" customHeight="1" x14ac:dyDescent="0.2">
      <c r="A26" s="47" t="s">
        <v>99</v>
      </c>
      <c r="B26" s="47"/>
      <c r="C26" s="72">
        <f>G70</f>
        <v>0</v>
      </c>
      <c r="D26" s="72">
        <f t="shared" si="1"/>
        <v>0</v>
      </c>
      <c r="E26" s="57"/>
    </row>
    <row r="27" spans="1:6" s="42" customFormat="1" x14ac:dyDescent="0.2">
      <c r="A27" s="158" t="s">
        <v>35</v>
      </c>
      <c r="B27" s="159"/>
      <c r="C27" s="74">
        <f>SUM(C21:C26)</f>
        <v>88611.199999999997</v>
      </c>
      <c r="D27" s="74"/>
      <c r="E27" s="57"/>
    </row>
    <row r="28" spans="1:6" s="42" customFormat="1" x14ac:dyDescent="0.2">
      <c r="A28" s="158" t="s">
        <v>36</v>
      </c>
      <c r="B28" s="159"/>
      <c r="C28" s="128">
        <f>G74</f>
        <v>6202.7840000000006</v>
      </c>
      <c r="D28" s="74"/>
      <c r="E28" s="57"/>
    </row>
    <row r="29" spans="1:6" s="42" customFormat="1" x14ac:dyDescent="0.2">
      <c r="A29" s="154" t="s">
        <v>37</v>
      </c>
      <c r="B29" s="157"/>
      <c r="C29" s="129">
        <f>SUM(C27:C28)</f>
        <v>94813.983999999997</v>
      </c>
      <c r="D29" s="75"/>
      <c r="E29" s="58"/>
    </row>
    <row r="30" spans="1:6" s="42" customFormat="1" x14ac:dyDescent="0.2"/>
    <row r="31" spans="1:6" s="42" customFormat="1" x14ac:dyDescent="0.2">
      <c r="A31" s="153" t="s">
        <v>103</v>
      </c>
      <c r="B31" s="153"/>
    </row>
    <row r="32" spans="1:6" s="42" customFormat="1" x14ac:dyDescent="0.2">
      <c r="A32" s="44"/>
      <c r="B32" s="44" t="s">
        <v>21</v>
      </c>
      <c r="C32" s="59"/>
    </row>
    <row r="33" spans="1:7" s="42" customFormat="1" x14ac:dyDescent="0.2">
      <c r="A33" s="47" t="s">
        <v>31</v>
      </c>
      <c r="B33" s="76"/>
    </row>
    <row r="34" spans="1:7" s="42" customFormat="1" x14ac:dyDescent="0.2">
      <c r="A34" s="47" t="s">
        <v>32</v>
      </c>
      <c r="B34" s="126">
        <f>G75</f>
        <v>94813.983999999997</v>
      </c>
    </row>
    <row r="35" spans="1:7" s="42" customFormat="1" x14ac:dyDescent="0.2">
      <c r="A35" s="47" t="s">
        <v>33</v>
      </c>
      <c r="B35" s="76"/>
    </row>
    <row r="36" spans="1:7" s="42" customFormat="1" x14ac:dyDescent="0.2">
      <c r="A36" s="60" t="s">
        <v>21</v>
      </c>
      <c r="B36" s="127">
        <f>SUM(B33:B35)</f>
        <v>94813.983999999997</v>
      </c>
    </row>
    <row r="37" spans="1:7" s="42" customFormat="1" x14ac:dyDescent="0.2"/>
    <row r="38" spans="1:7" s="42" customFormat="1" x14ac:dyDescent="0.2">
      <c r="A38" s="153" t="s">
        <v>104</v>
      </c>
      <c r="B38" s="153"/>
    </row>
    <row r="39" spans="1:7" s="42" customFormat="1" x14ac:dyDescent="0.2">
      <c r="A39" s="44"/>
      <c r="B39" s="44" t="s">
        <v>21</v>
      </c>
    </row>
    <row r="40" spans="1:7" s="42" customFormat="1" x14ac:dyDescent="0.2">
      <c r="A40" s="47" t="s">
        <v>22</v>
      </c>
      <c r="B40" s="76"/>
    </row>
    <row r="41" spans="1:7" s="42" customFormat="1" x14ac:dyDescent="0.2">
      <c r="A41" s="47" t="s">
        <v>23</v>
      </c>
      <c r="B41" s="76"/>
    </row>
    <row r="42" spans="1:7" s="42" customFormat="1" x14ac:dyDescent="0.2">
      <c r="A42" s="47" t="s">
        <v>24</v>
      </c>
      <c r="B42" s="76"/>
    </row>
    <row r="43" spans="1:7" s="42" customFormat="1" x14ac:dyDescent="0.2">
      <c r="A43" s="60" t="s">
        <v>21</v>
      </c>
      <c r="B43" s="54">
        <f>SUM(B40:B42)</f>
        <v>0</v>
      </c>
    </row>
    <row r="44" spans="1:7" s="42" customFormat="1" x14ac:dyDescent="0.2">
      <c r="A44" s="57"/>
      <c r="B44" s="88"/>
    </row>
    <row r="45" spans="1:7" s="42" customFormat="1" x14ac:dyDescent="0.2">
      <c r="A45" s="61" t="s">
        <v>110</v>
      </c>
      <c r="B45" s="50"/>
    </row>
    <row r="46" spans="1:7" s="42" customFormat="1" x14ac:dyDescent="0.2">
      <c r="A46" s="44" t="s">
        <v>38</v>
      </c>
      <c r="B46" s="44" t="s">
        <v>2</v>
      </c>
      <c r="C46" s="44" t="s">
        <v>39</v>
      </c>
      <c r="D46" s="44" t="s">
        <v>40</v>
      </c>
      <c r="E46" s="44" t="s">
        <v>46</v>
      </c>
      <c r="F46" s="44" t="s">
        <v>142</v>
      </c>
      <c r="G46" s="138" t="s">
        <v>21</v>
      </c>
    </row>
    <row r="47" spans="1:7" s="42" customFormat="1" x14ac:dyDescent="0.2">
      <c r="A47" s="62" t="s">
        <v>41</v>
      </c>
      <c r="B47" s="63"/>
      <c r="C47" s="63"/>
      <c r="D47" s="63"/>
      <c r="E47" s="63"/>
      <c r="F47" s="63"/>
      <c r="G47" s="63"/>
    </row>
    <row r="48" spans="1:7" s="42" customFormat="1" x14ac:dyDescent="0.2">
      <c r="A48" s="44" t="s">
        <v>42</v>
      </c>
      <c r="B48" s="154" t="s">
        <v>6</v>
      </c>
      <c r="C48" s="155"/>
      <c r="D48" s="155"/>
      <c r="E48" s="155"/>
      <c r="F48" s="156"/>
      <c r="G48" s="139">
        <f>SUM(G49:G51)</f>
        <v>43351.199999999997</v>
      </c>
    </row>
    <row r="49" spans="1:7" s="33" customFormat="1" ht="32" x14ac:dyDescent="0.2">
      <c r="A49" s="38" t="s">
        <v>121</v>
      </c>
      <c r="B49" s="31" t="s">
        <v>157</v>
      </c>
      <c r="C49" s="116" t="s">
        <v>196</v>
      </c>
      <c r="D49" s="31" t="s">
        <v>62</v>
      </c>
      <c r="E49" s="31">
        <v>18</v>
      </c>
      <c r="F49" s="31">
        <f>900*1.338</f>
        <v>1204.2</v>
      </c>
      <c r="G49" s="140">
        <f>ROUND(E49*F49,2)</f>
        <v>21675.599999999999</v>
      </c>
    </row>
    <row r="50" spans="1:7" s="33" customFormat="1" ht="32" x14ac:dyDescent="0.2">
      <c r="A50" s="39" t="s">
        <v>122</v>
      </c>
      <c r="B50" s="31" t="s">
        <v>152</v>
      </c>
      <c r="C50" s="116" t="s">
        <v>197</v>
      </c>
      <c r="D50" s="31" t="s">
        <v>62</v>
      </c>
      <c r="E50" s="31">
        <v>18</v>
      </c>
      <c r="F50" s="31">
        <f>900*1.338</f>
        <v>1204.2</v>
      </c>
      <c r="G50" s="140">
        <f>ROUND(E50*F50,2)</f>
        <v>21675.599999999999</v>
      </c>
    </row>
    <row r="51" spans="1:7" s="33" customFormat="1" x14ac:dyDescent="0.2">
      <c r="A51" s="39"/>
      <c r="B51" s="31"/>
      <c r="C51" s="31"/>
      <c r="D51" s="31"/>
      <c r="E51" s="31"/>
      <c r="F51" s="31"/>
      <c r="G51" s="141">
        <f>ROUND(E51*F51,2)</f>
        <v>0</v>
      </c>
    </row>
    <row r="52" spans="1:7" s="42" customFormat="1" x14ac:dyDescent="0.2">
      <c r="A52" s="44" t="s">
        <v>7</v>
      </c>
      <c r="B52" s="154" t="s">
        <v>8</v>
      </c>
      <c r="C52" s="160"/>
      <c r="D52" s="155"/>
      <c r="E52" s="155"/>
      <c r="F52" s="156"/>
      <c r="G52" s="139">
        <f>SUM(G53:G55)</f>
        <v>7875</v>
      </c>
    </row>
    <row r="53" spans="1:7" s="33" customFormat="1" ht="176" x14ac:dyDescent="0.2">
      <c r="A53" s="39" t="s">
        <v>132</v>
      </c>
      <c r="B53" s="31" t="s">
        <v>153</v>
      </c>
      <c r="C53" s="116" t="s">
        <v>193</v>
      </c>
      <c r="D53" s="31" t="s">
        <v>63</v>
      </c>
      <c r="E53" s="31">
        <v>45</v>
      </c>
      <c r="F53" s="130">
        <v>95</v>
      </c>
      <c r="G53" s="142">
        <f>ROUND(E53*F53,2)</f>
        <v>4275</v>
      </c>
    </row>
    <row r="54" spans="1:7" s="33" customFormat="1" ht="80" x14ac:dyDescent="0.2">
      <c r="A54" s="39" t="s">
        <v>162</v>
      </c>
      <c r="B54" s="31" t="s">
        <v>154</v>
      </c>
      <c r="C54" s="116" t="s">
        <v>175</v>
      </c>
      <c r="D54" s="31" t="s">
        <v>63</v>
      </c>
      <c r="E54" s="31">
        <v>30</v>
      </c>
      <c r="F54" s="31">
        <v>120</v>
      </c>
      <c r="G54" s="141">
        <f>ROUND(E54*F54,2)</f>
        <v>3600</v>
      </c>
    </row>
    <row r="55" spans="1:7" s="33" customFormat="1" x14ac:dyDescent="0.2">
      <c r="A55" s="39"/>
      <c r="B55" s="31"/>
      <c r="C55" s="31"/>
      <c r="D55" s="31"/>
      <c r="E55" s="31"/>
      <c r="F55" s="31"/>
      <c r="G55" s="141">
        <f>ROUND(E55*F55,2)</f>
        <v>0</v>
      </c>
    </row>
    <row r="56" spans="1:7" s="33" customFormat="1" x14ac:dyDescent="0.2">
      <c r="A56" s="86" t="s">
        <v>9</v>
      </c>
      <c r="B56" s="86" t="s">
        <v>95</v>
      </c>
      <c r="C56" s="86"/>
      <c r="D56" s="86"/>
      <c r="E56" s="86"/>
      <c r="F56" s="86"/>
      <c r="G56" s="143">
        <f>SUM(G57:G58)</f>
        <v>2500</v>
      </c>
    </row>
    <row r="57" spans="1:7" s="136" customFormat="1" ht="192" customHeight="1" x14ac:dyDescent="0.2">
      <c r="A57" s="134" t="s">
        <v>163</v>
      </c>
      <c r="B57" s="135" t="s">
        <v>189</v>
      </c>
      <c r="C57" s="131" t="s">
        <v>195</v>
      </c>
      <c r="D57" s="116" t="s">
        <v>63</v>
      </c>
      <c r="E57" s="116">
        <v>2</v>
      </c>
      <c r="F57" s="116">
        <v>1250</v>
      </c>
      <c r="G57" s="144">
        <f>ROUND(E57*F57,2)</f>
        <v>2500</v>
      </c>
    </row>
    <row r="58" spans="1:7" s="33" customFormat="1" x14ac:dyDescent="0.2">
      <c r="A58" s="39"/>
      <c r="B58" s="31"/>
      <c r="C58" s="31"/>
      <c r="D58" s="31"/>
      <c r="E58" s="31"/>
      <c r="F58" s="31"/>
      <c r="G58" s="141">
        <f>ROUND(E58*F58,2)</f>
        <v>0</v>
      </c>
    </row>
    <row r="59" spans="1:7" s="42" customFormat="1" x14ac:dyDescent="0.2">
      <c r="A59" s="44" t="s">
        <v>61</v>
      </c>
      <c r="B59" s="154" t="s">
        <v>96</v>
      </c>
      <c r="C59" s="155"/>
      <c r="D59" s="155"/>
      <c r="E59" s="155"/>
      <c r="F59" s="156"/>
      <c r="G59" s="139">
        <f>SUM(G60:G64)</f>
        <v>4045</v>
      </c>
    </row>
    <row r="60" spans="1:7" s="33" customFormat="1" ht="32" x14ac:dyDescent="0.2">
      <c r="A60" s="39" t="s">
        <v>164</v>
      </c>
      <c r="B60" s="117" t="s">
        <v>158</v>
      </c>
      <c r="C60" s="122" t="s">
        <v>172</v>
      </c>
      <c r="D60" s="118" t="s">
        <v>63</v>
      </c>
      <c r="E60" s="118">
        <v>1</v>
      </c>
      <c r="F60" s="118">
        <v>1000</v>
      </c>
      <c r="G60" s="141">
        <f>ROUND(E60*F60,2)</f>
        <v>1000</v>
      </c>
    </row>
    <row r="61" spans="1:7" s="33" customFormat="1" ht="32" x14ac:dyDescent="0.2">
      <c r="A61" s="39" t="s">
        <v>165</v>
      </c>
      <c r="B61" s="132" t="s">
        <v>192</v>
      </c>
      <c r="C61" s="121" t="s">
        <v>191</v>
      </c>
      <c r="D61" s="120" t="s">
        <v>63</v>
      </c>
      <c r="E61" s="133">
        <v>1750</v>
      </c>
      <c r="F61" s="133">
        <v>0.16</v>
      </c>
      <c r="G61" s="145">
        <f t="shared" ref="G61:G63" si="2">ROUND(E61*F61,2)</f>
        <v>280</v>
      </c>
    </row>
    <row r="62" spans="1:7" s="33" customFormat="1" ht="80" x14ac:dyDescent="0.2">
      <c r="A62" s="137" t="s">
        <v>166</v>
      </c>
      <c r="B62" s="132" t="s">
        <v>190</v>
      </c>
      <c r="C62" s="121" t="s">
        <v>194</v>
      </c>
      <c r="D62" s="120" t="s">
        <v>63</v>
      </c>
      <c r="E62" s="120">
        <v>35</v>
      </c>
      <c r="F62" s="120">
        <v>70</v>
      </c>
      <c r="G62" s="142">
        <f t="shared" ref="G62" si="3">ROUND(E62*F62,2)</f>
        <v>2450</v>
      </c>
    </row>
    <row r="63" spans="1:7" s="33" customFormat="1" ht="80" x14ac:dyDescent="0.2">
      <c r="A63" s="137" t="s">
        <v>167</v>
      </c>
      <c r="B63" s="119" t="s">
        <v>159</v>
      </c>
      <c r="C63" s="121" t="s">
        <v>177</v>
      </c>
      <c r="D63" s="120" t="s">
        <v>63</v>
      </c>
      <c r="E63" s="120">
        <v>45</v>
      </c>
      <c r="F63" s="120">
        <v>7</v>
      </c>
      <c r="G63" s="141">
        <f t="shared" si="2"/>
        <v>315</v>
      </c>
    </row>
    <row r="64" spans="1:7" s="33" customFormat="1" x14ac:dyDescent="0.2">
      <c r="A64" s="39"/>
      <c r="B64" s="31"/>
      <c r="C64" s="31"/>
      <c r="D64" s="31"/>
      <c r="E64" s="31"/>
      <c r="F64" s="31"/>
      <c r="G64" s="141">
        <f>ROUND(E64*F64,2)</f>
        <v>0</v>
      </c>
    </row>
    <row r="65" spans="1:8" s="42" customFormat="1" x14ac:dyDescent="0.2">
      <c r="A65" s="44" t="s">
        <v>93</v>
      </c>
      <c r="B65" s="154" t="s">
        <v>10</v>
      </c>
      <c r="C65" s="155"/>
      <c r="D65" s="155"/>
      <c r="E65" s="155"/>
      <c r="F65" s="156"/>
      <c r="G65" s="139">
        <f>SUM(G66:G69)</f>
        <v>30840</v>
      </c>
    </row>
    <row r="66" spans="1:8" s="33" customFormat="1" ht="192" x14ac:dyDescent="0.2">
      <c r="A66" s="39" t="s">
        <v>168</v>
      </c>
      <c r="B66" s="31" t="s">
        <v>156</v>
      </c>
      <c r="C66" s="131" t="s">
        <v>198</v>
      </c>
      <c r="D66" s="31" t="s">
        <v>63</v>
      </c>
      <c r="E66" s="31">
        <v>45</v>
      </c>
      <c r="F66" s="130">
        <v>282</v>
      </c>
      <c r="G66" s="142">
        <f>ROUND(E66*F66,2)</f>
        <v>12690</v>
      </c>
    </row>
    <row r="67" spans="1:8" s="33" customFormat="1" ht="96" customHeight="1" x14ac:dyDescent="0.2">
      <c r="A67" s="39" t="s">
        <v>169</v>
      </c>
      <c r="B67" s="31" t="s">
        <v>173</v>
      </c>
      <c r="C67" s="116" t="s">
        <v>174</v>
      </c>
      <c r="D67" s="31" t="s">
        <v>63</v>
      </c>
      <c r="E67" s="31">
        <v>45</v>
      </c>
      <c r="F67" s="31">
        <v>103.33329999999999</v>
      </c>
      <c r="G67" s="146">
        <f t="shared" ref="G67:G69" si="4">ROUND(E67*F67,2)</f>
        <v>4650</v>
      </c>
    </row>
    <row r="68" spans="1:8" s="33" customFormat="1" ht="96" x14ac:dyDescent="0.2">
      <c r="A68" s="39" t="s">
        <v>170</v>
      </c>
      <c r="B68" s="31" t="s">
        <v>155</v>
      </c>
      <c r="C68" s="116" t="s">
        <v>176</v>
      </c>
      <c r="D68" s="31" t="s">
        <v>63</v>
      </c>
      <c r="E68" s="31">
        <v>45</v>
      </c>
      <c r="F68" s="130">
        <v>300</v>
      </c>
      <c r="G68" s="145">
        <f t="shared" si="4"/>
        <v>13500</v>
      </c>
    </row>
    <row r="69" spans="1:8" s="33" customFormat="1" x14ac:dyDescent="0.2">
      <c r="A69" s="39"/>
      <c r="B69" s="31"/>
      <c r="C69" s="31"/>
      <c r="D69" s="31"/>
      <c r="E69" s="31"/>
      <c r="F69" s="31"/>
      <c r="G69" s="141">
        <f t="shared" si="4"/>
        <v>0</v>
      </c>
    </row>
    <row r="70" spans="1:8" s="33" customFormat="1" x14ac:dyDescent="0.2">
      <c r="A70" s="86" t="s">
        <v>94</v>
      </c>
      <c r="B70" s="86" t="s">
        <v>99</v>
      </c>
      <c r="C70" s="86"/>
      <c r="D70" s="86"/>
      <c r="E70" s="86"/>
      <c r="F70" s="86"/>
      <c r="G70" s="143">
        <f>SUM(G71:G72)</f>
        <v>0</v>
      </c>
    </row>
    <row r="71" spans="1:8" s="33" customFormat="1" ht="48" x14ac:dyDescent="0.2">
      <c r="A71" s="39" t="s">
        <v>171</v>
      </c>
      <c r="B71" s="31" t="s">
        <v>160</v>
      </c>
      <c r="C71" s="116" t="s">
        <v>161</v>
      </c>
      <c r="D71" s="31" t="s">
        <v>63</v>
      </c>
      <c r="E71" s="31">
        <v>0</v>
      </c>
      <c r="F71" s="31">
        <v>50</v>
      </c>
      <c r="G71" s="141">
        <f>ROUND(E71*F71,2)</f>
        <v>0</v>
      </c>
    </row>
    <row r="72" spans="1:8" s="33" customFormat="1" x14ac:dyDescent="0.2">
      <c r="A72" s="39"/>
      <c r="B72" s="31"/>
      <c r="C72" s="31"/>
      <c r="D72" s="31"/>
      <c r="E72" s="31"/>
      <c r="F72" s="31"/>
      <c r="G72" s="141">
        <f>ROUND(E72*F72,2)</f>
        <v>0</v>
      </c>
      <c r="H72" s="123"/>
    </row>
    <row r="73" spans="1:8" s="42" customFormat="1" x14ac:dyDescent="0.2">
      <c r="A73" s="161" t="s">
        <v>44</v>
      </c>
      <c r="B73" s="162"/>
      <c r="C73" s="162"/>
      <c r="D73" s="162"/>
      <c r="E73" s="162"/>
      <c r="F73" s="163"/>
      <c r="G73" s="147">
        <f>SUM(G48,G52,G56,G59,G65,G70)</f>
        <v>88611.199999999997</v>
      </c>
    </row>
    <row r="74" spans="1:8" s="33" customFormat="1" x14ac:dyDescent="0.2">
      <c r="A74" s="164" t="s">
        <v>45</v>
      </c>
      <c r="B74" s="165"/>
      <c r="C74" s="165"/>
      <c r="D74" s="165"/>
      <c r="E74" s="165"/>
      <c r="F74" s="166"/>
      <c r="G74" s="148">
        <f>G73*0.07</f>
        <v>6202.7840000000006</v>
      </c>
    </row>
    <row r="75" spans="1:8" s="42" customFormat="1" x14ac:dyDescent="0.2">
      <c r="A75" s="154" t="s">
        <v>12</v>
      </c>
      <c r="B75" s="155"/>
      <c r="C75" s="155"/>
      <c r="D75" s="155"/>
      <c r="E75" s="155"/>
      <c r="F75" s="156"/>
      <c r="G75" s="149">
        <f>SUM(G73:G74)</f>
        <v>94813.983999999997</v>
      </c>
    </row>
    <row r="76" spans="1:8" s="42" customFormat="1" x14ac:dyDescent="0.2"/>
    <row r="77" spans="1:8" s="42" customFormat="1" x14ac:dyDescent="0.2"/>
    <row r="78" spans="1:8" s="42" customFormat="1" x14ac:dyDescent="0.2"/>
    <row r="81" spans="8:8" x14ac:dyDescent="0.2">
      <c r="H81" s="124"/>
    </row>
  </sheetData>
  <sheetProtection formatCells="0" formatColumns="0" formatRows="0" insertRows="0" deleteRows="0" selectLockedCells="1"/>
  <dataConsolidate/>
  <mergeCells count="16">
    <mergeCell ref="A10:B10"/>
    <mergeCell ref="A17:B17"/>
    <mergeCell ref="A31:B31"/>
    <mergeCell ref="A19:B19"/>
    <mergeCell ref="A75:F75"/>
    <mergeCell ref="A20:B20"/>
    <mergeCell ref="A27:B27"/>
    <mergeCell ref="A29:B29"/>
    <mergeCell ref="B59:F59"/>
    <mergeCell ref="B48:F48"/>
    <mergeCell ref="B52:F52"/>
    <mergeCell ref="B65:F65"/>
    <mergeCell ref="A73:F73"/>
    <mergeCell ref="A74:F74"/>
    <mergeCell ref="A28:B28"/>
    <mergeCell ref="A38:B38"/>
  </mergeCells>
  <conditionalFormatting sqref="E11">
    <cfRule type="cellIs" dxfId="45" priority="6" operator="notBetween">
      <formula>0</formula>
      <formula>75</formula>
    </cfRule>
  </conditionalFormatting>
  <conditionalFormatting sqref="D17">
    <cfRule type="cellIs" dxfId="44" priority="1" operator="equal">
      <formula>0</formula>
    </cfRule>
    <cfRule type="cellIs" dxfId="43" priority="4" operator="lessThan">
      <formula>100</formula>
    </cfRule>
    <cfRule type="cellIs" dxfId="42" priority="5" operator="greaterThan">
      <formula>100</formula>
    </cfRule>
  </conditionalFormatting>
  <dataValidations xWindow="607" yWindow="409" count="14">
    <dataValidation type="decimal" operator="equal" allowBlank="1" showInputMessage="1" showErrorMessage="1" promptTitle="Tähelepanu!" prompt="AMIF tulu peab võrduma AMIF kuluga." sqref="B65578 IU65578 SQ65578 ACM65578 AMI65578 AWE65578 BGA65578 BPW65578 BZS65578 CJO65578 CTK65578 DDG65578 DNC65578 DWY65578 EGU65578 EQQ65578 FAM65578 FKI65578 FUE65578 GEA65578 GNW65578 GXS65578 HHO65578 HRK65578 IBG65578 ILC65578 IUY65578 JEU65578 JOQ65578 JYM65578 KII65578 KSE65578 LCA65578 LLW65578 LVS65578 MFO65578 MPK65578 MZG65578 NJC65578 NSY65578 OCU65578 OMQ65578 OWM65578 PGI65578 PQE65578 QAA65578 QJW65578 QTS65578 RDO65578 RNK65578 RXG65578 SHC65578 SQY65578 TAU65578 TKQ65578 TUM65578 UEI65578 UOE65578 UYA65578 VHW65578 VRS65578 WBO65578 WLK65578 WVG65578 B131114 IU131114 SQ131114 ACM131114 AMI131114 AWE131114 BGA131114 BPW131114 BZS131114 CJO131114 CTK131114 DDG131114 DNC131114 DWY131114 EGU131114 EQQ131114 FAM131114 FKI131114 FUE131114 GEA131114 GNW131114 GXS131114 HHO131114 HRK131114 IBG131114 ILC131114 IUY131114 JEU131114 JOQ131114 JYM131114 KII131114 KSE131114 LCA131114 LLW131114 LVS131114 MFO131114 MPK131114 MZG131114 NJC131114 NSY131114 OCU131114 OMQ131114 OWM131114 PGI131114 PQE131114 QAA131114 QJW131114 QTS131114 RDO131114 RNK131114 RXG131114 SHC131114 SQY131114 TAU131114 TKQ131114 TUM131114 UEI131114 UOE131114 UYA131114 VHW131114 VRS131114 WBO131114 WLK131114 WVG131114 B196650 IU196650 SQ196650 ACM196650 AMI196650 AWE196650 BGA196650 BPW196650 BZS196650 CJO196650 CTK196650 DDG196650 DNC196650 DWY196650 EGU196650 EQQ196650 FAM196650 FKI196650 FUE196650 GEA196650 GNW196650 GXS196650 HHO196650 HRK196650 IBG196650 ILC196650 IUY196650 JEU196650 JOQ196650 JYM196650 KII196650 KSE196650 LCA196650 LLW196650 LVS196650 MFO196650 MPK196650 MZG196650 NJC196650 NSY196650 OCU196650 OMQ196650 OWM196650 PGI196650 PQE196650 QAA196650 QJW196650 QTS196650 RDO196650 RNK196650 RXG196650 SHC196650 SQY196650 TAU196650 TKQ196650 TUM196650 UEI196650 UOE196650 UYA196650 VHW196650 VRS196650 WBO196650 WLK196650 WVG196650 B262186 IU262186 SQ262186 ACM262186 AMI262186 AWE262186 BGA262186 BPW262186 BZS262186 CJO262186 CTK262186 DDG262186 DNC262186 DWY262186 EGU262186 EQQ262186 FAM262186 FKI262186 FUE262186 GEA262186 GNW262186 GXS262186 HHO262186 HRK262186 IBG262186 ILC262186 IUY262186 JEU262186 JOQ262186 JYM262186 KII262186 KSE262186 LCA262186 LLW262186 LVS262186 MFO262186 MPK262186 MZG262186 NJC262186 NSY262186 OCU262186 OMQ262186 OWM262186 PGI262186 PQE262186 QAA262186 QJW262186 QTS262186 RDO262186 RNK262186 RXG262186 SHC262186 SQY262186 TAU262186 TKQ262186 TUM262186 UEI262186 UOE262186 UYA262186 VHW262186 VRS262186 WBO262186 WLK262186 WVG262186 B327722 IU327722 SQ327722 ACM327722 AMI327722 AWE327722 BGA327722 BPW327722 BZS327722 CJO327722 CTK327722 DDG327722 DNC327722 DWY327722 EGU327722 EQQ327722 FAM327722 FKI327722 FUE327722 GEA327722 GNW327722 GXS327722 HHO327722 HRK327722 IBG327722 ILC327722 IUY327722 JEU327722 JOQ327722 JYM327722 KII327722 KSE327722 LCA327722 LLW327722 LVS327722 MFO327722 MPK327722 MZG327722 NJC327722 NSY327722 OCU327722 OMQ327722 OWM327722 PGI327722 PQE327722 QAA327722 QJW327722 QTS327722 RDO327722 RNK327722 RXG327722 SHC327722 SQY327722 TAU327722 TKQ327722 TUM327722 UEI327722 UOE327722 UYA327722 VHW327722 VRS327722 WBO327722 WLK327722 WVG327722 B393258 IU393258 SQ393258 ACM393258 AMI393258 AWE393258 BGA393258 BPW393258 BZS393258 CJO393258 CTK393258 DDG393258 DNC393258 DWY393258 EGU393258 EQQ393258 FAM393258 FKI393258 FUE393258 GEA393258 GNW393258 GXS393258 HHO393258 HRK393258 IBG393258 ILC393258 IUY393258 JEU393258 JOQ393258 JYM393258 KII393258 KSE393258 LCA393258 LLW393258 LVS393258 MFO393258 MPK393258 MZG393258 NJC393258 NSY393258 OCU393258 OMQ393258 OWM393258 PGI393258 PQE393258 QAA393258 QJW393258 QTS393258 RDO393258 RNK393258 RXG393258 SHC393258 SQY393258 TAU393258 TKQ393258 TUM393258 UEI393258 UOE393258 UYA393258 VHW393258 VRS393258 WBO393258 WLK393258 WVG393258 B458794 IU458794 SQ458794 ACM458794 AMI458794 AWE458794 BGA458794 BPW458794 BZS458794 CJO458794 CTK458794 DDG458794 DNC458794 DWY458794 EGU458794 EQQ458794 FAM458794 FKI458794 FUE458794 GEA458794 GNW458794 GXS458794 HHO458794 HRK458794 IBG458794 ILC458794 IUY458794 JEU458794 JOQ458794 JYM458794 KII458794 KSE458794 LCA458794 LLW458794 LVS458794 MFO458794 MPK458794 MZG458794 NJC458794 NSY458794 OCU458794 OMQ458794 OWM458794 PGI458794 PQE458794 QAA458794 QJW458794 QTS458794 RDO458794 RNK458794 RXG458794 SHC458794 SQY458794 TAU458794 TKQ458794 TUM458794 UEI458794 UOE458794 UYA458794 VHW458794 VRS458794 WBO458794 WLK458794 WVG458794 B524330 IU524330 SQ524330 ACM524330 AMI524330 AWE524330 BGA524330 BPW524330 BZS524330 CJO524330 CTK524330 DDG524330 DNC524330 DWY524330 EGU524330 EQQ524330 FAM524330 FKI524330 FUE524330 GEA524330 GNW524330 GXS524330 HHO524330 HRK524330 IBG524330 ILC524330 IUY524330 JEU524330 JOQ524330 JYM524330 KII524330 KSE524330 LCA524330 LLW524330 LVS524330 MFO524330 MPK524330 MZG524330 NJC524330 NSY524330 OCU524330 OMQ524330 OWM524330 PGI524330 PQE524330 QAA524330 QJW524330 QTS524330 RDO524330 RNK524330 RXG524330 SHC524330 SQY524330 TAU524330 TKQ524330 TUM524330 UEI524330 UOE524330 UYA524330 VHW524330 VRS524330 WBO524330 WLK524330 WVG524330 B589866 IU589866 SQ589866 ACM589866 AMI589866 AWE589866 BGA589866 BPW589866 BZS589866 CJO589866 CTK589866 DDG589866 DNC589866 DWY589866 EGU589866 EQQ589866 FAM589866 FKI589866 FUE589866 GEA589866 GNW589866 GXS589866 HHO589866 HRK589866 IBG589866 ILC589866 IUY589866 JEU589866 JOQ589866 JYM589866 KII589866 KSE589866 LCA589866 LLW589866 LVS589866 MFO589866 MPK589866 MZG589866 NJC589866 NSY589866 OCU589866 OMQ589866 OWM589866 PGI589866 PQE589866 QAA589866 QJW589866 QTS589866 RDO589866 RNK589866 RXG589866 SHC589866 SQY589866 TAU589866 TKQ589866 TUM589866 UEI589866 UOE589866 UYA589866 VHW589866 VRS589866 WBO589866 WLK589866 WVG589866 B655402 IU655402 SQ655402 ACM655402 AMI655402 AWE655402 BGA655402 BPW655402 BZS655402 CJO655402 CTK655402 DDG655402 DNC655402 DWY655402 EGU655402 EQQ655402 FAM655402 FKI655402 FUE655402 GEA655402 GNW655402 GXS655402 HHO655402 HRK655402 IBG655402 ILC655402 IUY655402 JEU655402 JOQ655402 JYM655402 KII655402 KSE655402 LCA655402 LLW655402 LVS655402 MFO655402 MPK655402 MZG655402 NJC655402 NSY655402 OCU655402 OMQ655402 OWM655402 PGI655402 PQE655402 QAA655402 QJW655402 QTS655402 RDO655402 RNK655402 RXG655402 SHC655402 SQY655402 TAU655402 TKQ655402 TUM655402 UEI655402 UOE655402 UYA655402 VHW655402 VRS655402 WBO655402 WLK655402 WVG655402 B720938 IU720938 SQ720938 ACM720938 AMI720938 AWE720938 BGA720938 BPW720938 BZS720938 CJO720938 CTK720938 DDG720938 DNC720938 DWY720938 EGU720938 EQQ720938 FAM720938 FKI720938 FUE720938 GEA720938 GNW720938 GXS720938 HHO720938 HRK720938 IBG720938 ILC720938 IUY720938 JEU720938 JOQ720938 JYM720938 KII720938 KSE720938 LCA720938 LLW720938 LVS720938 MFO720938 MPK720938 MZG720938 NJC720938 NSY720938 OCU720938 OMQ720938 OWM720938 PGI720938 PQE720938 QAA720938 QJW720938 QTS720938 RDO720938 RNK720938 RXG720938 SHC720938 SQY720938 TAU720938 TKQ720938 TUM720938 UEI720938 UOE720938 UYA720938 VHW720938 VRS720938 WBO720938 WLK720938 WVG720938 B786474 IU786474 SQ786474 ACM786474 AMI786474 AWE786474 BGA786474 BPW786474 BZS786474 CJO786474 CTK786474 DDG786474 DNC786474 DWY786474 EGU786474 EQQ786474 FAM786474 FKI786474 FUE786474 GEA786474 GNW786474 GXS786474 HHO786474 HRK786474 IBG786474 ILC786474 IUY786474 JEU786474 JOQ786474 JYM786474 KII786474 KSE786474 LCA786474 LLW786474 LVS786474 MFO786474 MPK786474 MZG786474 NJC786474 NSY786474 OCU786474 OMQ786474 OWM786474 PGI786474 PQE786474 QAA786474 QJW786474 QTS786474 RDO786474 RNK786474 RXG786474 SHC786474 SQY786474 TAU786474 TKQ786474 TUM786474 UEI786474 UOE786474 UYA786474 VHW786474 VRS786474 WBO786474 WLK786474 WVG786474 B852010 IU852010 SQ852010 ACM852010 AMI852010 AWE852010 BGA852010 BPW852010 BZS852010 CJO852010 CTK852010 DDG852010 DNC852010 DWY852010 EGU852010 EQQ852010 FAM852010 FKI852010 FUE852010 GEA852010 GNW852010 GXS852010 HHO852010 HRK852010 IBG852010 ILC852010 IUY852010 JEU852010 JOQ852010 JYM852010 KII852010 KSE852010 LCA852010 LLW852010 LVS852010 MFO852010 MPK852010 MZG852010 NJC852010 NSY852010 OCU852010 OMQ852010 OWM852010 PGI852010 PQE852010 QAA852010 QJW852010 QTS852010 RDO852010 RNK852010 RXG852010 SHC852010 SQY852010 TAU852010 TKQ852010 TUM852010 UEI852010 UOE852010 UYA852010 VHW852010 VRS852010 WBO852010 WLK852010 WVG852010 B917546 IU917546 SQ917546 ACM917546 AMI917546 AWE917546 BGA917546 BPW917546 BZS917546 CJO917546 CTK917546 DDG917546 DNC917546 DWY917546 EGU917546 EQQ917546 FAM917546 FKI917546 FUE917546 GEA917546 GNW917546 GXS917546 HHO917546 HRK917546 IBG917546 ILC917546 IUY917546 JEU917546 JOQ917546 JYM917546 KII917546 KSE917546 LCA917546 LLW917546 LVS917546 MFO917546 MPK917546 MZG917546 NJC917546 NSY917546 OCU917546 OMQ917546 OWM917546 PGI917546 PQE917546 QAA917546 QJW917546 QTS917546 RDO917546 RNK917546 RXG917546 SHC917546 SQY917546 TAU917546 TKQ917546 TUM917546 UEI917546 UOE917546 UYA917546 VHW917546 VRS917546 WBO917546 WLK917546 WVG917546 B983082 IU983082 SQ983082 ACM983082 AMI983082 AWE983082 BGA983082 BPW983082 BZS983082 CJO983082 CTK983082 DDG983082 DNC983082 DWY983082 EGU983082 EQQ983082 FAM983082 FKI983082 FUE983082 GEA983082 GNW983082 GXS983082 HHO983082 HRK983082 IBG983082 ILC983082 IUY983082 JEU983082 JOQ983082 JYM983082 KII983082 KSE983082 LCA983082 LLW983082 LVS983082 MFO983082 MPK983082 MZG983082 NJC983082 NSY983082 OCU983082 OMQ983082 OWM983082 PGI983082 PQE983082 QAA983082 QJW983082 QTS983082 RDO983082 RNK983082 RXG983082 SHC983082 SQY983082 TAU983082 TKQ983082 TUM983082 UEI983082 UOE983082 UYA983082 VHW983082 VRS983082 WBO983082 WLK983082 WVG983082">
      <formula1>G65565</formula1>
    </dataValidation>
    <dataValidation type="decimal" operator="equal" allowBlank="1" showInputMessage="1" showErrorMessage="1" promptTitle="Tähelepanu!" prompt="Kogusumma peab olema võrdne projekti kogukuludega." sqref="B65574 IU65574 SQ65574 ACM65574 AMI65574 AWE65574 BGA65574 BPW65574 BZS65574 CJO65574 CTK65574 DDG65574 DNC65574 DWY65574 EGU65574 EQQ65574 FAM65574 FKI65574 FUE65574 GEA65574 GNW65574 GXS65574 HHO65574 HRK65574 IBG65574 ILC65574 IUY65574 JEU65574 JOQ65574 JYM65574 KII65574 KSE65574 LCA65574 LLW65574 LVS65574 MFO65574 MPK65574 MZG65574 NJC65574 NSY65574 OCU65574 OMQ65574 OWM65574 PGI65574 PQE65574 QAA65574 QJW65574 QTS65574 RDO65574 RNK65574 RXG65574 SHC65574 SQY65574 TAU65574 TKQ65574 TUM65574 UEI65574 UOE65574 UYA65574 VHW65574 VRS65574 WBO65574 WLK65574 WVG65574 B131110 IU131110 SQ131110 ACM131110 AMI131110 AWE131110 BGA131110 BPW131110 BZS131110 CJO131110 CTK131110 DDG131110 DNC131110 DWY131110 EGU131110 EQQ131110 FAM131110 FKI131110 FUE131110 GEA131110 GNW131110 GXS131110 HHO131110 HRK131110 IBG131110 ILC131110 IUY131110 JEU131110 JOQ131110 JYM131110 KII131110 KSE131110 LCA131110 LLW131110 LVS131110 MFO131110 MPK131110 MZG131110 NJC131110 NSY131110 OCU131110 OMQ131110 OWM131110 PGI131110 PQE131110 QAA131110 QJW131110 QTS131110 RDO131110 RNK131110 RXG131110 SHC131110 SQY131110 TAU131110 TKQ131110 TUM131110 UEI131110 UOE131110 UYA131110 VHW131110 VRS131110 WBO131110 WLK131110 WVG131110 B196646 IU196646 SQ196646 ACM196646 AMI196646 AWE196646 BGA196646 BPW196646 BZS196646 CJO196646 CTK196646 DDG196646 DNC196646 DWY196646 EGU196646 EQQ196646 FAM196646 FKI196646 FUE196646 GEA196646 GNW196646 GXS196646 HHO196646 HRK196646 IBG196646 ILC196646 IUY196646 JEU196646 JOQ196646 JYM196646 KII196646 KSE196646 LCA196646 LLW196646 LVS196646 MFO196646 MPK196646 MZG196646 NJC196646 NSY196646 OCU196646 OMQ196646 OWM196646 PGI196646 PQE196646 QAA196646 QJW196646 QTS196646 RDO196646 RNK196646 RXG196646 SHC196646 SQY196646 TAU196646 TKQ196646 TUM196646 UEI196646 UOE196646 UYA196646 VHW196646 VRS196646 WBO196646 WLK196646 WVG196646 B262182 IU262182 SQ262182 ACM262182 AMI262182 AWE262182 BGA262182 BPW262182 BZS262182 CJO262182 CTK262182 DDG262182 DNC262182 DWY262182 EGU262182 EQQ262182 FAM262182 FKI262182 FUE262182 GEA262182 GNW262182 GXS262182 HHO262182 HRK262182 IBG262182 ILC262182 IUY262182 JEU262182 JOQ262182 JYM262182 KII262182 KSE262182 LCA262182 LLW262182 LVS262182 MFO262182 MPK262182 MZG262182 NJC262182 NSY262182 OCU262182 OMQ262182 OWM262182 PGI262182 PQE262182 QAA262182 QJW262182 QTS262182 RDO262182 RNK262182 RXG262182 SHC262182 SQY262182 TAU262182 TKQ262182 TUM262182 UEI262182 UOE262182 UYA262182 VHW262182 VRS262182 WBO262182 WLK262182 WVG262182 B327718 IU327718 SQ327718 ACM327718 AMI327718 AWE327718 BGA327718 BPW327718 BZS327718 CJO327718 CTK327718 DDG327718 DNC327718 DWY327718 EGU327718 EQQ327718 FAM327718 FKI327718 FUE327718 GEA327718 GNW327718 GXS327718 HHO327718 HRK327718 IBG327718 ILC327718 IUY327718 JEU327718 JOQ327718 JYM327718 KII327718 KSE327718 LCA327718 LLW327718 LVS327718 MFO327718 MPK327718 MZG327718 NJC327718 NSY327718 OCU327718 OMQ327718 OWM327718 PGI327718 PQE327718 QAA327718 QJW327718 QTS327718 RDO327718 RNK327718 RXG327718 SHC327718 SQY327718 TAU327718 TKQ327718 TUM327718 UEI327718 UOE327718 UYA327718 VHW327718 VRS327718 WBO327718 WLK327718 WVG327718 B393254 IU393254 SQ393254 ACM393254 AMI393254 AWE393254 BGA393254 BPW393254 BZS393254 CJO393254 CTK393254 DDG393254 DNC393254 DWY393254 EGU393254 EQQ393254 FAM393254 FKI393254 FUE393254 GEA393254 GNW393254 GXS393254 HHO393254 HRK393254 IBG393254 ILC393254 IUY393254 JEU393254 JOQ393254 JYM393254 KII393254 KSE393254 LCA393254 LLW393254 LVS393254 MFO393254 MPK393254 MZG393254 NJC393254 NSY393254 OCU393254 OMQ393254 OWM393254 PGI393254 PQE393254 QAA393254 QJW393254 QTS393254 RDO393254 RNK393254 RXG393254 SHC393254 SQY393254 TAU393254 TKQ393254 TUM393254 UEI393254 UOE393254 UYA393254 VHW393254 VRS393254 WBO393254 WLK393254 WVG393254 B458790 IU458790 SQ458790 ACM458790 AMI458790 AWE458790 BGA458790 BPW458790 BZS458790 CJO458790 CTK458790 DDG458790 DNC458790 DWY458790 EGU458790 EQQ458790 FAM458790 FKI458790 FUE458790 GEA458790 GNW458790 GXS458790 HHO458790 HRK458790 IBG458790 ILC458790 IUY458790 JEU458790 JOQ458790 JYM458790 KII458790 KSE458790 LCA458790 LLW458790 LVS458790 MFO458790 MPK458790 MZG458790 NJC458790 NSY458790 OCU458790 OMQ458790 OWM458790 PGI458790 PQE458790 QAA458790 QJW458790 QTS458790 RDO458790 RNK458790 RXG458790 SHC458790 SQY458790 TAU458790 TKQ458790 TUM458790 UEI458790 UOE458790 UYA458790 VHW458790 VRS458790 WBO458790 WLK458790 WVG458790 B524326 IU524326 SQ524326 ACM524326 AMI524326 AWE524326 BGA524326 BPW524326 BZS524326 CJO524326 CTK524326 DDG524326 DNC524326 DWY524326 EGU524326 EQQ524326 FAM524326 FKI524326 FUE524326 GEA524326 GNW524326 GXS524326 HHO524326 HRK524326 IBG524326 ILC524326 IUY524326 JEU524326 JOQ524326 JYM524326 KII524326 KSE524326 LCA524326 LLW524326 LVS524326 MFO524326 MPK524326 MZG524326 NJC524326 NSY524326 OCU524326 OMQ524326 OWM524326 PGI524326 PQE524326 QAA524326 QJW524326 QTS524326 RDO524326 RNK524326 RXG524326 SHC524326 SQY524326 TAU524326 TKQ524326 TUM524326 UEI524326 UOE524326 UYA524326 VHW524326 VRS524326 WBO524326 WLK524326 WVG524326 B589862 IU589862 SQ589862 ACM589862 AMI589862 AWE589862 BGA589862 BPW589862 BZS589862 CJO589862 CTK589862 DDG589862 DNC589862 DWY589862 EGU589862 EQQ589862 FAM589862 FKI589862 FUE589862 GEA589862 GNW589862 GXS589862 HHO589862 HRK589862 IBG589862 ILC589862 IUY589862 JEU589862 JOQ589862 JYM589862 KII589862 KSE589862 LCA589862 LLW589862 LVS589862 MFO589862 MPK589862 MZG589862 NJC589862 NSY589862 OCU589862 OMQ589862 OWM589862 PGI589862 PQE589862 QAA589862 QJW589862 QTS589862 RDO589862 RNK589862 RXG589862 SHC589862 SQY589862 TAU589862 TKQ589862 TUM589862 UEI589862 UOE589862 UYA589862 VHW589862 VRS589862 WBO589862 WLK589862 WVG589862 B655398 IU655398 SQ655398 ACM655398 AMI655398 AWE655398 BGA655398 BPW655398 BZS655398 CJO655398 CTK655398 DDG655398 DNC655398 DWY655398 EGU655398 EQQ655398 FAM655398 FKI655398 FUE655398 GEA655398 GNW655398 GXS655398 HHO655398 HRK655398 IBG655398 ILC655398 IUY655398 JEU655398 JOQ655398 JYM655398 KII655398 KSE655398 LCA655398 LLW655398 LVS655398 MFO655398 MPK655398 MZG655398 NJC655398 NSY655398 OCU655398 OMQ655398 OWM655398 PGI655398 PQE655398 QAA655398 QJW655398 QTS655398 RDO655398 RNK655398 RXG655398 SHC655398 SQY655398 TAU655398 TKQ655398 TUM655398 UEI655398 UOE655398 UYA655398 VHW655398 VRS655398 WBO655398 WLK655398 WVG655398 B720934 IU720934 SQ720934 ACM720934 AMI720934 AWE720934 BGA720934 BPW720934 BZS720934 CJO720934 CTK720934 DDG720934 DNC720934 DWY720934 EGU720934 EQQ720934 FAM720934 FKI720934 FUE720934 GEA720934 GNW720934 GXS720934 HHO720934 HRK720934 IBG720934 ILC720934 IUY720934 JEU720934 JOQ720934 JYM720934 KII720934 KSE720934 LCA720934 LLW720934 LVS720934 MFO720934 MPK720934 MZG720934 NJC720934 NSY720934 OCU720934 OMQ720934 OWM720934 PGI720934 PQE720934 QAA720934 QJW720934 QTS720934 RDO720934 RNK720934 RXG720934 SHC720934 SQY720934 TAU720934 TKQ720934 TUM720934 UEI720934 UOE720934 UYA720934 VHW720934 VRS720934 WBO720934 WLK720934 WVG720934 B786470 IU786470 SQ786470 ACM786470 AMI786470 AWE786470 BGA786470 BPW786470 BZS786470 CJO786470 CTK786470 DDG786470 DNC786470 DWY786470 EGU786470 EQQ786470 FAM786470 FKI786470 FUE786470 GEA786470 GNW786470 GXS786470 HHO786470 HRK786470 IBG786470 ILC786470 IUY786470 JEU786470 JOQ786470 JYM786470 KII786470 KSE786470 LCA786470 LLW786470 LVS786470 MFO786470 MPK786470 MZG786470 NJC786470 NSY786470 OCU786470 OMQ786470 OWM786470 PGI786470 PQE786470 QAA786470 QJW786470 QTS786470 RDO786470 RNK786470 RXG786470 SHC786470 SQY786470 TAU786470 TKQ786470 TUM786470 UEI786470 UOE786470 UYA786470 VHW786470 VRS786470 WBO786470 WLK786470 WVG786470 B852006 IU852006 SQ852006 ACM852006 AMI852006 AWE852006 BGA852006 BPW852006 BZS852006 CJO852006 CTK852006 DDG852006 DNC852006 DWY852006 EGU852006 EQQ852006 FAM852006 FKI852006 FUE852006 GEA852006 GNW852006 GXS852006 HHO852006 HRK852006 IBG852006 ILC852006 IUY852006 JEU852006 JOQ852006 JYM852006 KII852006 KSE852006 LCA852006 LLW852006 LVS852006 MFO852006 MPK852006 MZG852006 NJC852006 NSY852006 OCU852006 OMQ852006 OWM852006 PGI852006 PQE852006 QAA852006 QJW852006 QTS852006 RDO852006 RNK852006 RXG852006 SHC852006 SQY852006 TAU852006 TKQ852006 TUM852006 UEI852006 UOE852006 UYA852006 VHW852006 VRS852006 WBO852006 WLK852006 WVG852006 B917542 IU917542 SQ917542 ACM917542 AMI917542 AWE917542 BGA917542 BPW917542 BZS917542 CJO917542 CTK917542 DDG917542 DNC917542 DWY917542 EGU917542 EQQ917542 FAM917542 FKI917542 FUE917542 GEA917542 GNW917542 GXS917542 HHO917542 HRK917542 IBG917542 ILC917542 IUY917542 JEU917542 JOQ917542 JYM917542 KII917542 KSE917542 LCA917542 LLW917542 LVS917542 MFO917542 MPK917542 MZG917542 NJC917542 NSY917542 OCU917542 OMQ917542 OWM917542 PGI917542 PQE917542 QAA917542 QJW917542 QTS917542 RDO917542 RNK917542 RXG917542 SHC917542 SQY917542 TAU917542 TKQ917542 TUM917542 UEI917542 UOE917542 UYA917542 VHW917542 VRS917542 WBO917542 WLK917542 WVG917542 B983078 IU983078 SQ983078 ACM983078 AMI983078 AWE983078 BGA983078 BPW983078 BZS983078 CJO983078 CTK983078 DDG983078 DNC983078 DWY983078 EGU983078 EQQ983078 FAM983078 FKI983078 FUE983078 GEA983078 GNW983078 GXS983078 HHO983078 HRK983078 IBG983078 ILC983078 IUY983078 JEU983078 JOQ983078 JYM983078 KII983078 KSE983078 LCA983078 LLW983078 LVS983078 MFO983078 MPK983078 MZG983078 NJC983078 NSY983078 OCU983078 OMQ983078 OWM983078 PGI983078 PQE983078 QAA983078 QJW983078 QTS983078 RDO983078 RNK983078 RXG983078 SHC983078 SQY983078 TAU983078 TKQ983078 TUM983078 UEI983078 UOE983078 UYA983078 VHW983078 VRS983078 WBO983078 WLK983078 WVG983078">
      <formula1>G65565</formula1>
    </dataValidation>
    <dataValidation type="decimal" operator="lessThan" allowBlank="1" showInputMessage="1" showErrorMessage="1" promptTitle="Tähelepanu!" prompt="SiM toetus on kuni 25% projekti kogukuludest." sqref="IZ37:IZ44 SV37:SV44 ACR37:ACR44 AMN37:AMN44 AWJ37:AWJ44 BGF37:BGF44 BQB37:BQB44 BZX37:BZX44 CJT37:CJT44 CTP37:CTP44 DDL37:DDL44 DNH37:DNH44 DXD37:DXD44 EGZ37:EGZ44 EQV37:EQV44 FAR37:FAR44 FKN37:FKN44 FUJ37:FUJ44 GEF37:GEF44 GOB37:GOB44 GXX37:GXX44 HHT37:HHT44 HRP37:HRP44 IBL37:IBL44 ILH37:ILH44 IVD37:IVD44 JEZ37:JEZ44 JOV37:JOV44 JYR37:JYR44 KIN37:KIN44 KSJ37:KSJ44 LCF37:LCF44 LMB37:LMB44 LVX37:LVX44 MFT37:MFT44 MPP37:MPP44 MZL37:MZL44 NJH37:NJH44 NTD37:NTD44 OCZ37:OCZ44 OMV37:OMV44 OWR37:OWR44 PGN37:PGN44 PQJ37:PQJ44 QAF37:QAF44 QKB37:QKB44 QTX37:QTX44 RDT37:RDT44 RNP37:RNP44 RXL37:RXL44 SHH37:SHH44 SRD37:SRD44 TAZ37:TAZ44 TKV37:TKV44 TUR37:TUR44 UEN37:UEN44 UOJ37:UOJ44 UYF37:UYF44 VIB37:VIB44 VRX37:VRX44 WBT37:WBT44 WLP37:WLP44 WVL37:WVL44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ormula1>IX37*0.25</formula1>
    </dataValidation>
    <dataValidation type="decimal" operator="lessThan" allowBlank="1" showInputMessage="1" showErrorMessage="1" promptTitle="Tähelepanu!" prompt="AMIF toetus on kuni 75% kogukuludest." sqref="IY37:IY44 SU37:SU44 ACQ37:ACQ44 AMM37:AMM44 AWI37:AWI44 BGE37:BGE44 BQA37:BQA44 BZW37:BZW44 CJS37:CJS44 CTO37:CTO44 DDK37:DDK44 DNG37:DNG44 DXC37:DXC44 EGY37:EGY44 EQU37:EQU44 FAQ37:FAQ44 FKM37:FKM44 FUI37:FUI44 GEE37:GEE44 GOA37:GOA44 GXW37:GXW44 HHS37:HHS44 HRO37:HRO44 IBK37:IBK44 ILG37:ILG44 IVC37:IVC44 JEY37:JEY44 JOU37:JOU44 JYQ37:JYQ44 KIM37:KIM44 KSI37:KSI44 LCE37:LCE44 LMA37:LMA44 LVW37:LVW44 MFS37:MFS44 MPO37:MPO44 MZK37:MZK44 NJG37:NJG44 NTC37:NTC44 OCY37:OCY44 OMU37:OMU44 OWQ37:OWQ44 PGM37:PGM44 PQI37:PQI44 QAE37:QAE44 QKA37:QKA44 QTW37:QTW44 RDS37:RDS44 RNO37:RNO44 RXK37:RXK44 SHG37:SHG44 SRC37:SRC44 TAY37:TAY44 TKU37:TKU44 TUQ37:TUQ44 UEM37:UEM44 UOI37:UOI44 UYE37:UYE44 VIA37:VIA44 VRW37:VRW44 WBS37:WBS44 WLO37:WLO44 WVK37:WVK44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formula1>IX37*0.75</formula1>
    </dataValidation>
    <dataValidation type="decimal" operator="lessThan" allowBlank="1" showInputMessage="1" showErrorMessage="1" promptTitle="Tähelepanu!" prompt="Kaudsed kulud moodustavad otsestest kuludest kuni 7%." sqref="IX36:IZ36 ST36:SV36 ACP36:ACR36 AML36:AMN36 AWH36:AWJ36 BGD36:BGF36 BPZ36:BQB36 BZV36:BZX36 CJR36:CJT36 CTN36:CTP36 DDJ36:DDL36 DNF36:DNH36 DXB36:DXD36 EGX36:EGZ36 EQT36:EQV36 FAP36:FAR36 FKL36:FKN36 FUH36:FUJ36 GED36:GEF36 GNZ36:GOB36 GXV36:GXX36 HHR36:HHT36 HRN36:HRP36 IBJ36:IBL36 ILF36:ILH36 IVB36:IVD36 JEX36:JEZ36 JOT36:JOV36 JYP36:JYR36 KIL36:KIN36 KSH36:KSJ36 LCD36:LCF36 LLZ36:LMB36 LVV36:LVX36 MFR36:MFT36 MPN36:MPP36 MZJ36:MZL36 NJF36:NJH36 NTB36:NTD36 OCX36:OCZ36 OMT36:OMV36 OWP36:OWR36 PGL36:PGN36 PQH36:PQJ36 QAD36:QAF36 QJZ36:QKB36 QTV36:QTX36 RDR36:RDT36 RNN36:RNP36 RXJ36:RXL36 SHF36:SHH36 SRB36:SRD36 TAX36:TAZ36 TKT36:TKV36 TUP36:TUR36 UEL36:UEN36 UOH36:UOJ36 UYD36:UYF36 VHZ36:VIB36 VRV36:VRX36 WBR36:WBT36 WLN36:WLP36 WVJ36:WVL36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G131100 G196636 G262172 G327708 G393244 G458780 G524316 G589852 G655388 G720924 G786460 G851996 G917532 G983068 G65564">
      <formula1>(0.07*G34)/1</formula1>
    </dataValidation>
    <dataValidation type="decimal" operator="equal" allowBlank="1" showInputMessage="1" showErrorMessage="1" promptTitle="Tähelepanu!" prompt="Kogusumma peab olema võrdne projekti kogukuludega." sqref="B36 B43:B44">
      <formula1>G75</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49:D51 D64 D66:D72 D53:D58">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74">
      <formula1>ROUND(G73*7%,2)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C29</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6 G48 G55 G50:G51"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baseColWidth="10" defaultColWidth="8.6640625" defaultRowHeight="15" x14ac:dyDescent="0.2"/>
  <cols>
    <col min="1" max="1" width="64.5" bestFit="1" customWidth="1"/>
    <col min="2" max="2" width="7.5" bestFit="1" customWidth="1"/>
    <col min="3" max="3" width="11.6640625" bestFit="1" customWidth="1"/>
  </cols>
  <sheetData>
    <row r="1" spans="1:1" ht="16" x14ac:dyDescent="0.2">
      <c r="A1" s="22" t="s">
        <v>31</v>
      </c>
    </row>
    <row r="2" spans="1:1" ht="16" x14ac:dyDescent="0.2">
      <c r="A2" s="22" t="s">
        <v>32</v>
      </c>
    </row>
    <row r="3" spans="1:1" ht="16" x14ac:dyDescent="0.2">
      <c r="A3" s="22" t="s">
        <v>33</v>
      </c>
    </row>
    <row r="6" spans="1:1" ht="16" x14ac:dyDescent="0.2">
      <c r="A6" s="22" t="s">
        <v>43</v>
      </c>
    </row>
    <row r="7" spans="1:1" ht="16" x14ac:dyDescent="0.2">
      <c r="A7" s="22" t="s">
        <v>92</v>
      </c>
    </row>
    <row r="8" spans="1:1" s="16" customFormat="1" ht="16" x14ac:dyDescent="0.2">
      <c r="A8" s="22" t="s">
        <v>62</v>
      </c>
    </row>
    <row r="9" spans="1:1" ht="16" x14ac:dyDescent="0.2">
      <c r="A9" s="22" t="s">
        <v>63</v>
      </c>
    </row>
    <row r="12" spans="1:1" ht="16" x14ac:dyDescent="0.2">
      <c r="A12" s="22" t="s">
        <v>85</v>
      </c>
    </row>
    <row r="13" spans="1:1" ht="16" x14ac:dyDescent="0.2">
      <c r="A13" s="22" t="s">
        <v>86</v>
      </c>
    </row>
    <row r="14" spans="1:1" ht="16" x14ac:dyDescent="0.2">
      <c r="A14" s="22"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7C80"/>
  </sheetPr>
  <dimension ref="A1:I50"/>
  <sheetViews>
    <sheetView topLeftCell="A30" workbookViewId="0">
      <selection activeCell="C21" sqref="C21"/>
    </sheetView>
  </sheetViews>
  <sheetFormatPr baseColWidth="10" defaultColWidth="8.6640625" defaultRowHeight="15" x14ac:dyDescent="0.2"/>
  <cols>
    <col min="1" max="1" width="7" customWidth="1"/>
    <col min="2" max="2" width="36.33203125" customWidth="1"/>
    <col min="3" max="3" width="15.1640625" customWidth="1"/>
    <col min="4" max="4" width="20.33203125" customWidth="1"/>
    <col min="5" max="5" width="17.5" customWidth="1"/>
    <col min="6" max="6" width="20" customWidth="1"/>
    <col min="7" max="7" width="15.1640625" customWidth="1"/>
    <col min="8" max="8" width="16" customWidth="1"/>
    <col min="9" max="9" width="11.6640625" bestFit="1" customWidth="1"/>
  </cols>
  <sheetData>
    <row r="1" spans="1:8" s="16" customFormat="1" ht="16" x14ac:dyDescent="0.2">
      <c r="A1" s="36" t="str">
        <f>IF(G22=0,"",IF(G22=100,"","Tähelepanu! Tabel 1. Projekti maksumus ja tulud allikate lõikes (EUR), osakaalude summa ei moodusta 100%"))</f>
        <v/>
      </c>
      <c r="B1" s="22"/>
      <c r="C1" s="22"/>
      <c r="D1" s="22"/>
      <c r="E1" s="22"/>
      <c r="F1" s="22"/>
    </row>
    <row r="2" spans="1:8" s="16" customFormat="1" ht="16" x14ac:dyDescent="0.2">
      <c r="A2" s="36" t="str">
        <f>IF(D22=D36,"","Tähelepanu! Tabel 1. Projekti maksumus ja tulud allikate lõikes (EUR). Projekti tegelikud tulud kokku ei ole võrdne projekti tegelike kuludega.")</f>
        <v/>
      </c>
      <c r="B2" s="22"/>
      <c r="C2" s="22"/>
      <c r="D2" s="22"/>
      <c r="E2" s="22"/>
      <c r="F2" s="22"/>
    </row>
    <row r="3" spans="1:8" s="16" customFormat="1" ht="16" x14ac:dyDescent="0.2">
      <c r="A3" s="36" t="str">
        <f>IF(C50=D36,"","Tähelepanu! Tabel 3. Projekti kulud meetmete lõikes (EUR) kokku ei ole võrdne Tabel 2. Kuluaruande koond tegelikud kulud kokku")</f>
        <v/>
      </c>
      <c r="B3" s="22"/>
      <c r="C3" s="22"/>
      <c r="D3" s="42"/>
      <c r="E3" s="22"/>
      <c r="F3" s="22"/>
    </row>
    <row r="4" spans="1:8" s="16" customFormat="1" ht="16" x14ac:dyDescent="0.2">
      <c r="A4" s="92" t="s">
        <v>30</v>
      </c>
      <c r="B4" s="93"/>
      <c r="C4" s="93"/>
      <c r="D4" s="94"/>
      <c r="E4" s="22"/>
      <c r="F4" s="22"/>
    </row>
    <row r="5" spans="1:8" s="16" customFormat="1" ht="16" x14ac:dyDescent="0.2">
      <c r="A5" s="3" t="s">
        <v>73</v>
      </c>
      <c r="B5" s="22"/>
      <c r="C5" s="22"/>
      <c r="D5" s="22"/>
      <c r="E5" s="22"/>
      <c r="F5" s="22"/>
    </row>
    <row r="6" spans="1:8" s="16" customFormat="1" ht="16" x14ac:dyDescent="0.2">
      <c r="A6" s="42" t="s">
        <v>182</v>
      </c>
      <c r="B6" s="33"/>
      <c r="C6" s="33"/>
      <c r="D6" s="33"/>
      <c r="E6" s="33"/>
      <c r="F6" s="33"/>
    </row>
    <row r="7" spans="1:8" s="16" customFormat="1" ht="16" x14ac:dyDescent="0.2">
      <c r="A7" s="42" t="s">
        <v>183</v>
      </c>
      <c r="B7" s="33"/>
      <c r="C7" s="33"/>
      <c r="D7" s="33"/>
      <c r="E7" s="33"/>
      <c r="F7" s="33"/>
    </row>
    <row r="8" spans="1:8" ht="16" x14ac:dyDescent="0.2">
      <c r="A8" s="42" t="s">
        <v>184</v>
      </c>
      <c r="B8" s="33"/>
      <c r="C8" s="33"/>
      <c r="D8" s="33"/>
      <c r="E8" s="33"/>
      <c r="F8" s="33"/>
    </row>
    <row r="9" spans="1:8" s="16" customFormat="1" ht="16" x14ac:dyDescent="0.2">
      <c r="A9" s="96"/>
      <c r="B9" s="33"/>
      <c r="C9" s="41"/>
      <c r="D9" s="41"/>
      <c r="E9" s="41"/>
      <c r="F9" s="41"/>
      <c r="G9" s="64"/>
    </row>
    <row r="10" spans="1:8" s="16" customFormat="1" ht="16" x14ac:dyDescent="0.2">
      <c r="A10" s="42"/>
      <c r="B10" s="33"/>
      <c r="C10" s="41"/>
      <c r="D10" s="41"/>
      <c r="E10" s="41"/>
      <c r="F10" s="41"/>
      <c r="G10" s="64"/>
    </row>
    <row r="11" spans="1:8" s="16" customFormat="1" ht="16" x14ac:dyDescent="0.2">
      <c r="A11" s="64"/>
      <c r="B11"/>
      <c r="C11" s="41"/>
      <c r="D11" s="41"/>
      <c r="E11" s="41"/>
      <c r="F11" s="41"/>
      <c r="G11" s="64"/>
    </row>
    <row r="12" spans="1:8" x14ac:dyDescent="0.2">
      <c r="A12" s="64" t="s">
        <v>79</v>
      </c>
    </row>
    <row r="13" spans="1:8" ht="16" x14ac:dyDescent="0.2">
      <c r="A13" s="43"/>
      <c r="B13" s="44"/>
      <c r="C13" s="44"/>
      <c r="D13" s="178" t="s">
        <v>74</v>
      </c>
      <c r="E13" s="178"/>
      <c r="F13" s="178"/>
      <c r="G13" s="178"/>
      <c r="H13" s="181" t="s">
        <v>64</v>
      </c>
    </row>
    <row r="14" spans="1:8" ht="15.75" customHeight="1" x14ac:dyDescent="0.2">
      <c r="A14" s="43"/>
      <c r="B14" s="44"/>
      <c r="C14" s="44"/>
      <c r="D14" s="185" t="s">
        <v>81</v>
      </c>
      <c r="E14" s="65" t="s">
        <v>75</v>
      </c>
      <c r="F14" s="184" t="s">
        <v>81</v>
      </c>
      <c r="G14" s="65" t="s">
        <v>76</v>
      </c>
      <c r="H14" s="182"/>
    </row>
    <row r="15" spans="1:8" ht="16" x14ac:dyDescent="0.2">
      <c r="A15" s="43"/>
      <c r="B15" s="44" t="s">
        <v>16</v>
      </c>
      <c r="C15" s="44" t="s">
        <v>21</v>
      </c>
      <c r="D15" s="185"/>
      <c r="E15" s="65">
        <v>0.5</v>
      </c>
      <c r="F15" s="184"/>
      <c r="G15" s="65">
        <v>0.5</v>
      </c>
      <c r="H15" s="183"/>
    </row>
    <row r="16" spans="1:8" ht="16" x14ac:dyDescent="0.2">
      <c r="A16" s="46">
        <v>1</v>
      </c>
      <c r="B16" s="47" t="s">
        <v>3</v>
      </c>
      <c r="C16" s="72">
        <f>'A. Eelarve'!C12</f>
        <v>71110.490000000005</v>
      </c>
      <c r="D16" s="48" t="s">
        <v>185</v>
      </c>
      <c r="E16" s="72">
        <f>C16*0.5</f>
        <v>35555.245000000003</v>
      </c>
      <c r="F16" s="48" t="s">
        <v>187</v>
      </c>
      <c r="G16" s="72">
        <f>C16*0.5</f>
        <v>35555.245000000003</v>
      </c>
      <c r="H16" s="77">
        <f>'A. Eelarve'!D12</f>
        <v>75</v>
      </c>
    </row>
    <row r="17" spans="1:9" ht="16" x14ac:dyDescent="0.2">
      <c r="A17" s="46">
        <v>2</v>
      </c>
      <c r="B17" s="47" t="s">
        <v>18</v>
      </c>
      <c r="C17" s="72">
        <f>'A. Eelarve'!C13</f>
        <v>23703.5</v>
      </c>
      <c r="D17" s="48" t="s">
        <v>186</v>
      </c>
      <c r="E17" s="72">
        <f>C17*0.5</f>
        <v>11851.75</v>
      </c>
      <c r="F17" s="48" t="s">
        <v>188</v>
      </c>
      <c r="G17" s="72">
        <f>C17*0.5</f>
        <v>11851.75</v>
      </c>
      <c r="H17" s="77">
        <f>'A. Eelarve'!D13</f>
        <v>25</v>
      </c>
    </row>
    <row r="18" spans="1:9" ht="16" x14ac:dyDescent="0.2">
      <c r="A18" s="46">
        <v>3</v>
      </c>
      <c r="B18" s="47" t="s">
        <v>20</v>
      </c>
      <c r="C18" s="72">
        <f>'A. Eelarve'!C14</f>
        <v>0</v>
      </c>
      <c r="D18" s="48"/>
      <c r="E18" s="72">
        <v>0</v>
      </c>
      <c r="F18" s="48"/>
      <c r="G18" s="72">
        <v>0</v>
      </c>
      <c r="H18" s="77">
        <f>'A. Eelarve'!D14</f>
        <v>0</v>
      </c>
    </row>
    <row r="19" spans="1:9" ht="16" x14ac:dyDescent="0.2">
      <c r="A19" s="46">
        <v>4</v>
      </c>
      <c r="B19" s="47" t="s">
        <v>19</v>
      </c>
      <c r="C19" s="72">
        <f>'A. Eelarve'!C15</f>
        <v>0</v>
      </c>
      <c r="D19" s="48"/>
      <c r="E19" s="72">
        <v>0</v>
      </c>
      <c r="F19" s="48"/>
      <c r="G19" s="72">
        <v>0</v>
      </c>
      <c r="H19" s="77">
        <f>'A. Eelarve'!D15</f>
        <v>0</v>
      </c>
    </row>
    <row r="20" spans="1:9" ht="16" x14ac:dyDescent="0.2">
      <c r="A20" s="46">
        <v>5</v>
      </c>
      <c r="B20" s="47" t="s">
        <v>52</v>
      </c>
      <c r="C20" s="72">
        <f>'A. Eelarve'!C16</f>
        <v>0</v>
      </c>
      <c r="D20" s="48"/>
      <c r="E20" s="72">
        <v>0</v>
      </c>
      <c r="F20" s="48"/>
      <c r="G20" s="72">
        <v>0</v>
      </c>
      <c r="H20" s="77">
        <f>'A. Eelarve'!D16</f>
        <v>0</v>
      </c>
    </row>
    <row r="21" spans="1:9" ht="16" x14ac:dyDescent="0.2">
      <c r="A21" s="151" t="s">
        <v>65</v>
      </c>
      <c r="B21" s="152"/>
      <c r="C21" s="54">
        <f>SUM(C16:C20)</f>
        <v>94813.99</v>
      </c>
      <c r="D21" s="49"/>
      <c r="E21" s="54">
        <f>SUM(E16:E20)</f>
        <v>47406.995000000003</v>
      </c>
      <c r="F21" s="49"/>
      <c r="G21" s="54">
        <f>SUM(G16:G20)</f>
        <v>47406.995000000003</v>
      </c>
      <c r="H21" s="54">
        <f>SUM(H16:H20)</f>
        <v>100</v>
      </c>
    </row>
    <row r="23" spans="1:9" x14ac:dyDescent="0.2">
      <c r="A23" s="64" t="s">
        <v>80</v>
      </c>
    </row>
    <row r="24" spans="1:9" ht="15" customHeight="1" x14ac:dyDescent="0.2">
      <c r="A24" s="170" t="s">
        <v>16</v>
      </c>
      <c r="B24" s="171"/>
      <c r="C24" s="167" t="s">
        <v>21</v>
      </c>
      <c r="D24" s="178" t="s">
        <v>74</v>
      </c>
      <c r="E24" s="179"/>
      <c r="F24" s="179"/>
      <c r="G24" s="179"/>
      <c r="H24" s="179"/>
      <c r="I24" s="167" t="s">
        <v>64</v>
      </c>
    </row>
    <row r="25" spans="1:9" ht="16" x14ac:dyDescent="0.2">
      <c r="A25" s="172"/>
      <c r="B25" s="173"/>
      <c r="C25" s="168"/>
      <c r="D25" s="176" t="s">
        <v>75</v>
      </c>
      <c r="E25" s="177"/>
      <c r="F25" s="176" t="s">
        <v>76</v>
      </c>
      <c r="G25" s="177"/>
      <c r="H25" s="113" t="s">
        <v>77</v>
      </c>
      <c r="I25" s="168"/>
    </row>
    <row r="26" spans="1:9" ht="32" x14ac:dyDescent="0.2">
      <c r="A26" s="174"/>
      <c r="B26" s="175"/>
      <c r="C26" s="169"/>
      <c r="D26" s="45" t="s">
        <v>78</v>
      </c>
      <c r="E26" s="67" t="s">
        <v>17</v>
      </c>
      <c r="F26" s="66" t="s">
        <v>78</v>
      </c>
      <c r="G26" s="67" t="s">
        <v>17</v>
      </c>
      <c r="H26" s="114" t="s">
        <v>17</v>
      </c>
      <c r="I26" s="169"/>
    </row>
    <row r="27" spans="1:9" ht="16" x14ac:dyDescent="0.2">
      <c r="A27" s="46">
        <v>1</v>
      </c>
      <c r="B27" s="47" t="s">
        <v>3</v>
      </c>
      <c r="C27" s="72">
        <f>E27+G27</f>
        <v>0</v>
      </c>
      <c r="D27" s="32"/>
      <c r="E27" s="76"/>
      <c r="F27" s="32"/>
      <c r="G27" s="76"/>
      <c r="H27" s="125">
        <f>IF(OR(G27="",0,'C. KULUARUANDE KOOND'!F16=0),0,'C. KULUARUANDE KOOND'!D16-'B. Maksetaotlus'!C27)</f>
        <v>0</v>
      </c>
      <c r="I27" s="77">
        <f>'A. Eelarve'!D12</f>
        <v>75</v>
      </c>
    </row>
    <row r="28" spans="1:9" ht="16" x14ac:dyDescent="0.2">
      <c r="A28" s="46">
        <v>2</v>
      </c>
      <c r="B28" s="47" t="s">
        <v>18</v>
      </c>
      <c r="C28" s="72">
        <f t="shared" ref="C28:C31" si="0">E28+G28</f>
        <v>0</v>
      </c>
      <c r="D28" s="32"/>
      <c r="E28" s="76"/>
      <c r="F28" s="32"/>
      <c r="G28" s="76"/>
      <c r="H28" s="125">
        <f>IF(OR(G28="",0,'C. KULUARUANDE KOOND'!F17=0),0,'C. KULUARUANDE KOOND'!D17-'B. Maksetaotlus'!C28)</f>
        <v>0</v>
      </c>
      <c r="I28" s="77">
        <f>'A. Eelarve'!D13</f>
        <v>25</v>
      </c>
    </row>
    <row r="29" spans="1:9" ht="16" x14ac:dyDescent="0.2">
      <c r="A29" s="46">
        <v>3</v>
      </c>
      <c r="B29" s="47" t="s">
        <v>20</v>
      </c>
      <c r="C29" s="72">
        <f t="shared" si="0"/>
        <v>0</v>
      </c>
      <c r="D29" s="32"/>
      <c r="E29" s="76"/>
      <c r="F29" s="32"/>
      <c r="G29" s="76"/>
      <c r="H29" s="125">
        <f>IF(OR(G29="",0,'C. KULUARUANDE KOOND'!F18=0),0,'C. KULUARUANDE KOOND'!D18-'B. Maksetaotlus'!C29)</f>
        <v>0</v>
      </c>
      <c r="I29" s="77">
        <f>'A. Eelarve'!D14</f>
        <v>0</v>
      </c>
    </row>
    <row r="30" spans="1:9" ht="16" x14ac:dyDescent="0.2">
      <c r="A30" s="46">
        <v>4</v>
      </c>
      <c r="B30" s="47" t="s">
        <v>19</v>
      </c>
      <c r="C30" s="72">
        <f t="shared" si="0"/>
        <v>0</v>
      </c>
      <c r="D30" s="32"/>
      <c r="E30" s="76"/>
      <c r="F30" s="32"/>
      <c r="G30" s="76"/>
      <c r="H30" s="125">
        <f>IF(OR(G30="",0,'C. KULUARUANDE KOOND'!F19=0),0,'C. KULUARUANDE KOOND'!D19-'B. Maksetaotlus'!C30)</f>
        <v>0</v>
      </c>
      <c r="I30" s="77">
        <f>'A. Eelarve'!D15</f>
        <v>0</v>
      </c>
    </row>
    <row r="31" spans="1:9" ht="16" x14ac:dyDescent="0.2">
      <c r="A31" s="46">
        <v>5</v>
      </c>
      <c r="B31" s="47" t="s">
        <v>52</v>
      </c>
      <c r="C31" s="72">
        <f t="shared" si="0"/>
        <v>0</v>
      </c>
      <c r="D31" s="32"/>
      <c r="E31" s="76"/>
      <c r="F31" s="32"/>
      <c r="G31" s="76"/>
      <c r="H31" s="125">
        <f>IF(OR(G31="",0,'C. KULUARUANDE KOOND'!F20=0),0,'C. KULUARUANDE KOOND'!D20-'B. Maksetaotlus'!C31)</f>
        <v>0</v>
      </c>
      <c r="I31" s="77">
        <f>'A. Eelarve'!D16</f>
        <v>0</v>
      </c>
    </row>
    <row r="32" spans="1:9" ht="16" x14ac:dyDescent="0.2">
      <c r="A32" s="151" t="s">
        <v>65</v>
      </c>
      <c r="B32" s="152"/>
      <c r="C32" s="54">
        <f>SUM(C27:C31)</f>
        <v>0</v>
      </c>
      <c r="D32" s="49"/>
      <c r="E32" s="54">
        <f>SUM(E27:E31)</f>
        <v>0</v>
      </c>
      <c r="F32" s="49"/>
      <c r="G32" s="54">
        <f>SUM(G27:G31)</f>
        <v>0</v>
      </c>
      <c r="H32" s="54">
        <f>SUM(H27:H31)</f>
        <v>0</v>
      </c>
      <c r="I32" s="54">
        <f>SUM(I27:I31)</f>
        <v>100</v>
      </c>
    </row>
    <row r="34" spans="1:8" x14ac:dyDescent="0.2">
      <c r="H34" s="16"/>
    </row>
    <row r="35" spans="1:8" x14ac:dyDescent="0.2">
      <c r="A35" s="64" t="str">
        <f>IF(G27="","Vahemakse taotlus","Lõppmakse taotlus")</f>
        <v>Vahemakse taotlus</v>
      </c>
    </row>
    <row r="37" spans="1:8" ht="15" customHeight="1" x14ac:dyDescent="0.2">
      <c r="A37" s="180" t="str">
        <f>IF(G27="","Käesolevaga, võttes aluseks toetuslepingu punktid "&amp;F16&amp;" ja "&amp;F17&amp;", taotlen "&amp;B16&amp;" toetuse vahemakse "&amp;G16&amp;" eurot ja kaasfinantseeringu vahemakse "&amp;G17&amp;" eurot eraldamist lepingu punktis 4.2 nimetatud kontole",IF(#REF!&gt;0, "Käesolevaga, võttes aluseks lepingu punktid "&amp;#REF!&amp;" ja "&amp;#REF!&amp;" ning kooskõlas projekti kuluaruandega, taotlen toetuse lõppmakse "&amp;#REF!&amp;" eurot ja kaasfinantseeringu lõppmakse "&amp;#REF!&amp;" eurot eraldamist lepingu punktis 4.2 nimetatud kontole.","Käesolevaga, võttes aluseks lepingu punkti 4.1.4 ja kooskõlas projekti kuluaruandega teostan enammakstud toetuse "&amp;#REF!&amp;" eurot ja enammakstud kaasfinantseeringu "&amp;#REF!&amp;" eurot tagasimakse lepingu punktis 4.4 nimetatud kontole.") )</f>
        <v>Käesolevaga, võttes aluseks toetuslepingu punktid 4.1.2.1. ja 4.1.2.2., taotlen AMIF toetuse vahemakse 35555,245 eurot ja kaasfinantseeringu vahemakse 11851,75 eurot eraldamist lepingu punktis 4.2 nimetatud kontole</v>
      </c>
      <c r="B37" s="180"/>
      <c r="C37" s="180"/>
      <c r="D37" s="180"/>
      <c r="E37" s="180"/>
      <c r="F37" s="180"/>
      <c r="G37" s="180"/>
    </row>
    <row r="38" spans="1:8" x14ac:dyDescent="0.2">
      <c r="A38" s="180"/>
      <c r="B38" s="180"/>
      <c r="C38" s="180"/>
      <c r="D38" s="180"/>
      <c r="E38" s="180"/>
      <c r="F38" s="180"/>
      <c r="G38" s="180"/>
    </row>
    <row r="40" spans="1:8" s="16" customFormat="1" x14ac:dyDescent="0.2"/>
    <row r="41" spans="1:8" s="16" customFormat="1" x14ac:dyDescent="0.2">
      <c r="A41" s="111" t="s">
        <v>114</v>
      </c>
      <c r="B41" s="98"/>
    </row>
    <row r="42" spans="1:8" s="16" customFormat="1" x14ac:dyDescent="0.2">
      <c r="A42" s="98"/>
      <c r="B42" s="98"/>
    </row>
    <row r="43" spans="1:8" s="16" customFormat="1" x14ac:dyDescent="0.2">
      <c r="A43" s="111" t="s">
        <v>98</v>
      </c>
      <c r="B43" s="98"/>
    </row>
    <row r="44" spans="1:8" x14ac:dyDescent="0.2">
      <c r="A44" s="112" t="s">
        <v>97</v>
      </c>
      <c r="B44" s="98"/>
    </row>
    <row r="45" spans="1:8" s="16" customFormat="1" x14ac:dyDescent="0.2">
      <c r="A45" s="87"/>
    </row>
    <row r="46" spans="1:8" s="16" customFormat="1" x14ac:dyDescent="0.2">
      <c r="A46" s="87"/>
    </row>
    <row r="47" spans="1:8" x14ac:dyDescent="0.2">
      <c r="A47" t="s">
        <v>115</v>
      </c>
    </row>
    <row r="49" spans="1:1" x14ac:dyDescent="0.2">
      <c r="A49" t="s">
        <v>98</v>
      </c>
    </row>
    <row r="50" spans="1:1" x14ac:dyDescent="0.2">
      <c r="A50" s="87" t="s">
        <v>97</v>
      </c>
    </row>
  </sheetData>
  <sheetProtection selectLockedCells="1"/>
  <mergeCells count="13">
    <mergeCell ref="A37:G38"/>
    <mergeCell ref="H13:H15"/>
    <mergeCell ref="F14:F15"/>
    <mergeCell ref="D14:D15"/>
    <mergeCell ref="D13:G13"/>
    <mergeCell ref="I24:I26"/>
    <mergeCell ref="C24:C26"/>
    <mergeCell ref="A24:B26"/>
    <mergeCell ref="A21:B21"/>
    <mergeCell ref="A32:B32"/>
    <mergeCell ref="D25:E25"/>
    <mergeCell ref="F25:G25"/>
    <mergeCell ref="D24:H24"/>
  </mergeCells>
  <conditionalFormatting sqref="H21">
    <cfRule type="cellIs" dxfId="41" priority="4" operator="equal">
      <formula>0</formula>
    </cfRule>
    <cfRule type="cellIs" dxfId="40" priority="5" operator="lessThan">
      <formula>100</formula>
    </cfRule>
    <cfRule type="cellIs" dxfId="39" priority="6" operator="greaterThan">
      <formula>100</formula>
    </cfRule>
  </conditionalFormatting>
  <conditionalFormatting sqref="I32">
    <cfRule type="cellIs" dxfId="38" priority="1" operator="equal">
      <formula>0</formula>
    </cfRule>
    <cfRule type="cellIs" dxfId="37" priority="2" operator="lessThan">
      <formula>100</formula>
    </cfRule>
    <cfRule type="cellIs" dxfId="36" priority="3" operator="greaterThan">
      <formula>100</formula>
    </cfRule>
  </conditionalFormatting>
  <dataValidations count="6">
    <dataValidation type="decimal" operator="equal" allowBlank="1" showInputMessage="1" showErrorMessage="1" sqref="C21:D21">
      <formula1>C31</formula1>
    </dataValidation>
    <dataValidation type="decimal" operator="equal" allowBlank="1" showInputMessage="1" showErrorMessage="1" errorTitle="Tähelepanu!" error="Tervik peab olema 100%" promptTitle="Tähelepanu!" prompt="Osakaalude summa peab olema 100%" sqref="H21 I32">
      <formula1>100</formula1>
    </dataValidation>
    <dataValidation type="decimal" allowBlank="1" showInputMessage="1" showErrorMessage="1" errorTitle="Tähelepanu!" error="AMIF toetuse osakaal ei saa olla suurem kui 75%" promptTitle="Tähelepanu!" prompt="AMIF toetuse osakaal ei saa olla suurem kui 75%" sqref="H16 I27">
      <formula1>0</formula1>
      <formula2>75</formula2>
    </dataValidation>
    <dataValidation operator="equal" allowBlank="1" showErrorMessage="1" promptTitle="Tähelepanu!" prompt="AMIF tulu peab võrduma AMIF kuluga." sqref="B15 A24"/>
    <dataValidation type="custom" allowBlank="1" showInputMessage="1" showErrorMessage="1" sqref="H17 I28">
      <formula1>IF(SUM(H16:H20)&gt;100," ",100-(H16+H18+H19+H20))</formula1>
    </dataValidation>
    <dataValidation type="decimal" operator="equal" allowBlank="1" showInputMessage="1" showErrorMessage="1" sqref="C32:D32">
      <formula1>C48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sheetPr>
  <dimension ref="A1:O57"/>
  <sheetViews>
    <sheetView workbookViewId="0">
      <selection activeCell="F8" sqref="F8"/>
    </sheetView>
  </sheetViews>
  <sheetFormatPr baseColWidth="10" defaultColWidth="8.6640625" defaultRowHeight="16" x14ac:dyDescent="0.2"/>
  <cols>
    <col min="1" max="1" width="25.33203125" style="1" customWidth="1"/>
    <col min="2" max="2" width="41.6640625" style="1" customWidth="1"/>
    <col min="3" max="3" width="17.33203125" style="1" customWidth="1"/>
    <col min="4" max="4" width="19" style="1" customWidth="1"/>
    <col min="5" max="5" width="18.1640625" style="1" customWidth="1"/>
    <col min="6" max="6" width="18.6640625" style="1" customWidth="1"/>
    <col min="7" max="7" width="11.5" style="1" customWidth="1"/>
    <col min="8" max="10" width="8.6640625" style="1"/>
    <col min="11" max="11" width="9.1640625" style="1" customWidth="1"/>
    <col min="12" max="13" width="8.6640625" style="1"/>
    <col min="14" max="14" width="10.6640625" style="1" customWidth="1"/>
    <col min="15" max="15" width="8.6640625" style="1" customWidth="1"/>
    <col min="16" max="16384" width="8.6640625" style="1"/>
  </cols>
  <sheetData>
    <row r="1" spans="1:15" s="22" customFormat="1" x14ac:dyDescent="0.2">
      <c r="A1" s="36" t="str">
        <f>IF(G21=0,"",IF(G21=100,"","Tähelepanu! Tabel 1. Projekti maksumus ja tulud allikate lõikes (EUR), osakaalude summa ei moodusta 100%"))</f>
        <v/>
      </c>
    </row>
    <row r="2" spans="1:15" s="22" customFormat="1" x14ac:dyDescent="0.2">
      <c r="A2" s="36" t="str">
        <f>IF(D21=D35,"","Tähelepanu! Tabel 1. Projekti maksumus ja tulud allikate lõikes (EUR). Projekti tegelikud tulud kokku ei ole võrdne projekti tegelike kuludega.")</f>
        <v/>
      </c>
    </row>
    <row r="3" spans="1:15" s="22" customFormat="1" x14ac:dyDescent="0.2">
      <c r="A3" s="95" t="str">
        <f>IF(C43=D35,"","Tähelepanu! Tabel 3. Projekti kulud meetmete lõikes (EUR) kokku ei ole võrdne Tabel 2. Kuluaruande koond tegelikud kulud kokku")</f>
        <v/>
      </c>
      <c r="B3" s="93"/>
      <c r="D3" s="42"/>
    </row>
    <row r="4" spans="1:15" s="22" customFormat="1" x14ac:dyDescent="0.2">
      <c r="A4" s="92" t="s">
        <v>30</v>
      </c>
      <c r="B4" s="93"/>
      <c r="D4" s="42"/>
    </row>
    <row r="5" spans="1:15" x14ac:dyDescent="0.2">
      <c r="A5" s="3" t="s">
        <v>0</v>
      </c>
      <c r="J5" s="7" t="s">
        <v>113</v>
      </c>
    </row>
    <row r="6" spans="1:15" s="33" customFormat="1" x14ac:dyDescent="0.2">
      <c r="A6" s="42" t="s">
        <v>182</v>
      </c>
      <c r="J6" s="41" t="s">
        <v>141</v>
      </c>
    </row>
    <row r="7" spans="1:15" s="33" customFormat="1" x14ac:dyDescent="0.2">
      <c r="A7" s="42" t="s">
        <v>183</v>
      </c>
    </row>
    <row r="8" spans="1:15" s="33" customFormat="1" x14ac:dyDescent="0.2">
      <c r="A8" s="42" t="s">
        <v>184</v>
      </c>
    </row>
    <row r="9" spans="1:15" s="33" customFormat="1" x14ac:dyDescent="0.2">
      <c r="A9" s="96"/>
    </row>
    <row r="10" spans="1:15" s="33" customFormat="1" x14ac:dyDescent="0.2">
      <c r="A10" s="107"/>
      <c r="C10" s="41"/>
      <c r="D10" s="41"/>
      <c r="E10" s="41"/>
      <c r="F10" s="41"/>
      <c r="G10" s="41"/>
      <c r="H10" s="41"/>
      <c r="I10" s="41"/>
      <c r="J10" s="41"/>
      <c r="K10" s="41"/>
      <c r="L10" s="41"/>
      <c r="M10" s="41"/>
      <c r="N10" s="41"/>
      <c r="O10" s="41"/>
    </row>
    <row r="11" spans="1:15" x14ac:dyDescent="0.2">
      <c r="A11" s="97"/>
      <c r="C11" s="8"/>
      <c r="D11" s="7"/>
      <c r="E11" s="7"/>
      <c r="F11" s="7"/>
      <c r="G11" s="7"/>
      <c r="H11" s="7"/>
      <c r="I11" s="7"/>
      <c r="J11" s="7"/>
      <c r="K11" s="7"/>
      <c r="L11" s="7"/>
      <c r="M11" s="7"/>
      <c r="N11" s="7"/>
      <c r="O11" s="7"/>
    </row>
    <row r="12" spans="1:15" x14ac:dyDescent="0.2">
      <c r="H12" s="7"/>
      <c r="I12" s="7"/>
      <c r="J12" s="7"/>
      <c r="K12" s="7"/>
      <c r="L12" s="7"/>
      <c r="M12" s="7"/>
      <c r="N12" s="7"/>
      <c r="O12" s="7"/>
    </row>
    <row r="14" spans="1:15" x14ac:dyDescent="0.2">
      <c r="A14" s="192" t="s">
        <v>66</v>
      </c>
      <c r="B14" s="192"/>
      <c r="C14" s="28"/>
      <c r="D14" s="28"/>
    </row>
    <row r="15" spans="1:15" ht="48" x14ac:dyDescent="0.2">
      <c r="A15" s="43"/>
      <c r="B15" s="44" t="s">
        <v>16</v>
      </c>
      <c r="C15" s="45" t="s">
        <v>70</v>
      </c>
      <c r="D15" s="45" t="s">
        <v>72</v>
      </c>
      <c r="E15" s="106" t="s">
        <v>71</v>
      </c>
      <c r="F15" s="106" t="s">
        <v>71</v>
      </c>
      <c r="G15" s="29" t="s">
        <v>64</v>
      </c>
    </row>
    <row r="16" spans="1:15" x14ac:dyDescent="0.2">
      <c r="A16" s="46">
        <v>1</v>
      </c>
      <c r="B16" s="47" t="s">
        <v>3</v>
      </c>
      <c r="C16" s="72">
        <f>'A. Eelarve'!C12</f>
        <v>71110.490000000005</v>
      </c>
      <c r="D16" s="72">
        <f>E16+F16</f>
        <v>0</v>
      </c>
      <c r="E16" s="72">
        <f>ROUND($E$35*G16/100,2)</f>
        <v>0</v>
      </c>
      <c r="F16" s="72">
        <f>ROUND($F$35*G16/100,2)</f>
        <v>0</v>
      </c>
      <c r="G16" s="73">
        <f>'A. Eelarve'!D12</f>
        <v>75</v>
      </c>
    </row>
    <row r="17" spans="1:10" x14ac:dyDescent="0.2">
      <c r="A17" s="46">
        <v>2</v>
      </c>
      <c r="B17" s="47" t="s">
        <v>18</v>
      </c>
      <c r="C17" s="72">
        <f>'A. Eelarve'!C13</f>
        <v>23703.5</v>
      </c>
      <c r="D17" s="72">
        <f>E17+F17</f>
        <v>0</v>
      </c>
      <c r="E17" s="72">
        <f>ROUND($E$35*G17/100,2)</f>
        <v>0</v>
      </c>
      <c r="F17" s="72">
        <f>ROUND($F$35*G17/100,2)</f>
        <v>0</v>
      </c>
      <c r="G17" s="73">
        <f>'A. Eelarve'!D13</f>
        <v>25</v>
      </c>
      <c r="H17" s="7"/>
    </row>
    <row r="18" spans="1:10" s="22" customFormat="1" x14ac:dyDescent="0.2">
      <c r="A18" s="46">
        <v>3</v>
      </c>
      <c r="B18" s="47" t="s">
        <v>20</v>
      </c>
      <c r="C18" s="72">
        <f>'A. Eelarve'!C14</f>
        <v>0</v>
      </c>
      <c r="D18" s="72">
        <f>E18+F18</f>
        <v>0</v>
      </c>
      <c r="E18" s="72">
        <f>ROUND($E$35*G18/100,2)</f>
        <v>0</v>
      </c>
      <c r="F18" s="72">
        <f>ROUND($F$35*G18/100,2)</f>
        <v>0</v>
      </c>
      <c r="G18" s="73">
        <f>'A. Eelarve'!D14</f>
        <v>0</v>
      </c>
      <c r="H18" s="7"/>
    </row>
    <row r="19" spans="1:10" x14ac:dyDescent="0.2">
      <c r="A19" s="46">
        <v>4</v>
      </c>
      <c r="B19" s="47" t="s">
        <v>19</v>
      </c>
      <c r="C19" s="72">
        <f>'A. Eelarve'!C15</f>
        <v>0</v>
      </c>
      <c r="D19" s="72">
        <f>E19+F19</f>
        <v>0</v>
      </c>
      <c r="E19" s="72">
        <f>ROUND($E$35*G19/100,2)</f>
        <v>0</v>
      </c>
      <c r="F19" s="72">
        <f>ROUND($F$35*G19/100,2)</f>
        <v>0</v>
      </c>
      <c r="G19" s="73">
        <f>'A. Eelarve'!D15</f>
        <v>0</v>
      </c>
    </row>
    <row r="20" spans="1:10" s="22" customFormat="1" x14ac:dyDescent="0.2">
      <c r="A20" s="46">
        <v>5</v>
      </c>
      <c r="B20" s="47" t="s">
        <v>52</v>
      </c>
      <c r="C20" s="72">
        <f>'A. Eelarve'!C16</f>
        <v>0</v>
      </c>
      <c r="D20" s="72">
        <f>E20+F20</f>
        <v>0</v>
      </c>
      <c r="E20" s="72">
        <f>ROUND($E$35*G20/100,2)</f>
        <v>0</v>
      </c>
      <c r="F20" s="72">
        <f>ROUND($F$35*G20/100,2)</f>
        <v>0</v>
      </c>
      <c r="G20" s="73">
        <f>'A. Eelarve'!D16</f>
        <v>0</v>
      </c>
    </row>
    <row r="21" spans="1:10" x14ac:dyDescent="0.2">
      <c r="A21" s="151" t="s">
        <v>65</v>
      </c>
      <c r="B21" s="152"/>
      <c r="C21" s="54">
        <f>SUM(C16:C20)</f>
        <v>94813.99</v>
      </c>
      <c r="D21" s="54">
        <f>SUM(D16:D20)</f>
        <v>0</v>
      </c>
      <c r="E21" s="54">
        <f>SUM(E16:E20)</f>
        <v>0</v>
      </c>
      <c r="F21" s="54">
        <f>SUM(F16:F20)</f>
        <v>0</v>
      </c>
      <c r="G21" s="30">
        <f>SUM(G16:G20)</f>
        <v>100</v>
      </c>
    </row>
    <row r="24" spans="1:10" s="22" customFormat="1" x14ac:dyDescent="0.2">
      <c r="A24" s="9" t="s">
        <v>106</v>
      </c>
      <c r="B24" s="1"/>
      <c r="C24" s="8"/>
      <c r="D24" s="7"/>
      <c r="E24" s="7"/>
      <c r="F24" s="7"/>
      <c r="G24" s="7"/>
    </row>
    <row r="25" spans="1:10" ht="78.75" customHeight="1" x14ac:dyDescent="0.2">
      <c r="A25" s="188" t="s">
        <v>1</v>
      </c>
      <c r="B25" s="188" t="s">
        <v>2</v>
      </c>
      <c r="C25" s="186" t="s">
        <v>13</v>
      </c>
      <c r="D25" s="34" t="s">
        <v>29</v>
      </c>
      <c r="E25" s="186" t="s">
        <v>51</v>
      </c>
      <c r="F25" s="186" t="s">
        <v>51</v>
      </c>
      <c r="G25" s="35" t="s">
        <v>5</v>
      </c>
    </row>
    <row r="26" spans="1:10" s="15" customFormat="1" x14ac:dyDescent="0.2">
      <c r="A26" s="189"/>
      <c r="B26" s="189"/>
      <c r="C26" s="187"/>
      <c r="D26" s="5" t="s">
        <v>4</v>
      </c>
      <c r="E26" s="187"/>
      <c r="F26" s="187"/>
      <c r="G26" s="25"/>
    </row>
    <row r="27" spans="1:10" s="15" customFormat="1" x14ac:dyDescent="0.2">
      <c r="A27" s="11" t="s">
        <v>42</v>
      </c>
      <c r="B27" s="11" t="s">
        <v>6</v>
      </c>
      <c r="C27" s="78">
        <f>'A. Eelarve'!C21</f>
        <v>43351.199999999997</v>
      </c>
      <c r="D27" s="78">
        <f>SUM(E27:F27)</f>
        <v>0</v>
      </c>
      <c r="E27" s="78">
        <f>'C1. Tööjõukulud'!G30</f>
        <v>0</v>
      </c>
      <c r="F27" s="78">
        <f>'C1. Tööjõukulud'!G49</f>
        <v>0</v>
      </c>
      <c r="G27" s="78">
        <f>IFERROR(ROUND(D27/C27*100,2),0)</f>
        <v>0</v>
      </c>
      <c r="J27"/>
    </row>
    <row r="28" spans="1:10" x14ac:dyDescent="0.2">
      <c r="A28" s="11" t="s">
        <v>7</v>
      </c>
      <c r="B28" s="109" t="s">
        <v>143</v>
      </c>
      <c r="C28" s="78">
        <f>'A. Eelarve'!C22</f>
        <v>7875</v>
      </c>
      <c r="D28" s="78">
        <f>SUM(E28,F28)</f>
        <v>0</v>
      </c>
      <c r="E28" s="78">
        <f>'C2. Sõidu- ja lähetuskulud'!G23</f>
        <v>0</v>
      </c>
      <c r="F28" s="78">
        <f>'C2. Sõidu- ja lähetuskulud'!G41</f>
        <v>0</v>
      </c>
      <c r="G28" s="78">
        <f t="shared" ref="G28:G35" si="0">IFERROR(ROUND(D28/C28*100,2),0)</f>
        <v>0</v>
      </c>
      <c r="J28"/>
    </row>
    <row r="29" spans="1:10" s="22" customFormat="1" x14ac:dyDescent="0.2">
      <c r="A29" s="11" t="s">
        <v>9</v>
      </c>
      <c r="B29" s="12" t="s">
        <v>95</v>
      </c>
      <c r="C29" s="78">
        <f>'A. Eelarve'!C23</f>
        <v>2500</v>
      </c>
      <c r="D29" s="78">
        <f>SUM(E29,F29)</f>
        <v>0</v>
      </c>
      <c r="E29" s="78">
        <f>'C3. Seadmed, kinnisvara'!G23</f>
        <v>0</v>
      </c>
      <c r="F29" s="78">
        <f>'C3. Seadmed, kinnisvara'!G41</f>
        <v>0</v>
      </c>
      <c r="G29" s="78">
        <f>IFERROR(ROUND(D29/C29*100,2),0)</f>
        <v>0</v>
      </c>
    </row>
    <row r="30" spans="1:10" x14ac:dyDescent="0.2">
      <c r="A30" s="11" t="s">
        <v>61</v>
      </c>
      <c r="B30" s="110" t="s">
        <v>145</v>
      </c>
      <c r="C30" s="78">
        <f>'A. Eelarve'!C24</f>
        <v>4045</v>
      </c>
      <c r="D30" s="78">
        <f>SUM(E30,F30)</f>
        <v>0</v>
      </c>
      <c r="E30" s="78">
        <f>' C4. EL avalikustamise kulud'!G23</f>
        <v>0</v>
      </c>
      <c r="F30" s="78">
        <f>' C4. EL avalikustamise kulud'!G41</f>
        <v>0</v>
      </c>
      <c r="G30" s="78">
        <f>IFERROR(ROUND(D30/C30*100,2),0)</f>
        <v>0</v>
      </c>
    </row>
    <row r="31" spans="1:10" x14ac:dyDescent="0.2">
      <c r="A31" s="11" t="s">
        <v>93</v>
      </c>
      <c r="B31" s="110" t="s">
        <v>144</v>
      </c>
      <c r="C31" s="78">
        <f>'A. Eelarve'!C25</f>
        <v>30840</v>
      </c>
      <c r="D31" s="78">
        <f>SUM(E31,F31)</f>
        <v>0</v>
      </c>
      <c r="E31" s="78">
        <f>' C5. Sihtrühmaga seotud kulud'!G24</f>
        <v>0</v>
      </c>
      <c r="F31" s="78">
        <f>' C5. Sihtrühmaga seotud kulud'!G42</f>
        <v>0</v>
      </c>
      <c r="G31" s="78">
        <f t="shared" si="0"/>
        <v>0</v>
      </c>
    </row>
    <row r="32" spans="1:10" s="22" customFormat="1" x14ac:dyDescent="0.2">
      <c r="A32" s="11" t="s">
        <v>94</v>
      </c>
      <c r="B32" s="12" t="s">
        <v>99</v>
      </c>
      <c r="C32" s="78">
        <f>'A. Eelarve'!C26</f>
        <v>0</v>
      </c>
      <c r="D32" s="78">
        <f>SUM(E32:F32)</f>
        <v>0</v>
      </c>
      <c r="E32" s="78">
        <f>'C6. Muud otsesed kulud'!G23</f>
        <v>0</v>
      </c>
      <c r="F32" s="78">
        <f>'C6. Muud otsesed kulud'!G41</f>
        <v>0</v>
      </c>
      <c r="G32" s="78">
        <f t="shared" si="0"/>
        <v>0</v>
      </c>
    </row>
    <row r="33" spans="1:7" x14ac:dyDescent="0.2">
      <c r="A33" s="13"/>
      <c r="B33" s="14" t="s">
        <v>48</v>
      </c>
      <c r="C33" s="79">
        <f>SUM(C27:C32)</f>
        <v>88611.199999999997</v>
      </c>
      <c r="D33" s="79">
        <f>SUM(D27:D32)</f>
        <v>0</v>
      </c>
      <c r="E33" s="79">
        <f>SUM(E27:E32)</f>
        <v>0</v>
      </c>
      <c r="F33" s="79">
        <f>SUM(F27:F32)</f>
        <v>0</v>
      </c>
      <c r="G33" s="79">
        <f>SUM(G27:G32)</f>
        <v>0</v>
      </c>
    </row>
    <row r="34" spans="1:7" x14ac:dyDescent="0.2">
      <c r="A34" s="13"/>
      <c r="B34" s="14" t="s">
        <v>15</v>
      </c>
      <c r="C34" s="79">
        <f>'A. Eelarve'!C28</f>
        <v>6202.7840000000006</v>
      </c>
      <c r="D34" s="79">
        <f>SUM(E34,F34)</f>
        <v>0</v>
      </c>
      <c r="E34" s="80">
        <v>0</v>
      </c>
      <c r="F34" s="80">
        <v>0</v>
      </c>
      <c r="G34" s="79">
        <f t="shared" si="0"/>
        <v>0</v>
      </c>
    </row>
    <row r="35" spans="1:7" x14ac:dyDescent="0.2">
      <c r="A35" s="10"/>
      <c r="B35" s="11" t="s">
        <v>12</v>
      </c>
      <c r="C35" s="78">
        <f>SUM(C33:C34)</f>
        <v>94813.983999999997</v>
      </c>
      <c r="D35" s="78">
        <f>SUM(D33:D34)</f>
        <v>0</v>
      </c>
      <c r="E35" s="78">
        <f>SUM(E33:E34)</f>
        <v>0</v>
      </c>
      <c r="F35" s="78">
        <f>SUM(F33:F34)</f>
        <v>0</v>
      </c>
      <c r="G35" s="78">
        <f t="shared" si="0"/>
        <v>0</v>
      </c>
    </row>
    <row r="36" spans="1:7" x14ac:dyDescent="0.2">
      <c r="A36"/>
      <c r="B36"/>
      <c r="C36"/>
      <c r="D36"/>
      <c r="F36" s="81"/>
    </row>
    <row r="37" spans="1:7" x14ac:dyDescent="0.2">
      <c r="A37" s="22"/>
      <c r="B37" s="22"/>
      <c r="C37" s="22"/>
    </row>
    <row r="38" spans="1:7" x14ac:dyDescent="0.2">
      <c r="A38" s="19" t="s">
        <v>105</v>
      </c>
      <c r="B38" s="17"/>
      <c r="C38" s="16"/>
    </row>
    <row r="39" spans="1:7" ht="48" x14ac:dyDescent="0.2">
      <c r="A39" s="20"/>
      <c r="B39" s="69" t="s">
        <v>83</v>
      </c>
      <c r="C39" s="68" t="s">
        <v>82</v>
      </c>
      <c r="D39" s="26" t="s">
        <v>51</v>
      </c>
      <c r="E39" s="6" t="s">
        <v>51</v>
      </c>
    </row>
    <row r="40" spans="1:7" x14ac:dyDescent="0.2">
      <c r="A40" s="18" t="s">
        <v>31</v>
      </c>
      <c r="B40" s="82">
        <f>'A. Eelarve'!B33</f>
        <v>0</v>
      </c>
      <c r="C40" s="83">
        <f>D40+E40</f>
        <v>0</v>
      </c>
      <c r="D40" s="76">
        <v>0</v>
      </c>
      <c r="E40" s="76">
        <v>0</v>
      </c>
    </row>
    <row r="41" spans="1:7" x14ac:dyDescent="0.2">
      <c r="A41" s="18" t="s">
        <v>32</v>
      </c>
      <c r="B41" s="82">
        <f>'A. Eelarve'!B34</f>
        <v>94813.983999999997</v>
      </c>
      <c r="C41" s="83">
        <f>D41+E41</f>
        <v>0</v>
      </c>
      <c r="D41" s="76">
        <v>0</v>
      </c>
      <c r="E41" s="76">
        <v>0</v>
      </c>
    </row>
    <row r="42" spans="1:7" x14ac:dyDescent="0.2">
      <c r="A42" s="18" t="s">
        <v>33</v>
      </c>
      <c r="B42" s="82">
        <f>'A. Eelarve'!B35</f>
        <v>0</v>
      </c>
      <c r="C42" s="83">
        <f>D42+E42</f>
        <v>0</v>
      </c>
      <c r="D42" s="76">
        <v>0</v>
      </c>
      <c r="E42" s="76">
        <v>0</v>
      </c>
    </row>
    <row r="43" spans="1:7" x14ac:dyDescent="0.2">
      <c r="A43" s="11" t="s">
        <v>21</v>
      </c>
      <c r="B43" s="84">
        <f>SUM(B40:B42)</f>
        <v>94813.983999999997</v>
      </c>
      <c r="C43" s="78">
        <f>SUM(C40:C42)</f>
        <v>0</v>
      </c>
      <c r="D43" s="78">
        <f>SUM(D40:D42)</f>
        <v>0</v>
      </c>
      <c r="E43" s="78">
        <f>SUM(E40:E42)</f>
        <v>0</v>
      </c>
    </row>
    <row r="45" spans="1:7" s="22" customFormat="1" x14ac:dyDescent="0.2">
      <c r="A45" s="19" t="s">
        <v>148</v>
      </c>
      <c r="B45" s="21"/>
      <c r="C45" s="16"/>
    </row>
    <row r="46" spans="1:7" s="22" customFormat="1" ht="48" x14ac:dyDescent="0.2">
      <c r="A46" s="20"/>
      <c r="B46" s="69" t="s">
        <v>83</v>
      </c>
      <c r="C46" s="68" t="s">
        <v>82</v>
      </c>
      <c r="D46" s="26" t="s">
        <v>51</v>
      </c>
      <c r="E46" s="6" t="s">
        <v>51</v>
      </c>
    </row>
    <row r="47" spans="1:7" s="22" customFormat="1" x14ac:dyDescent="0.2">
      <c r="A47" s="24" t="s">
        <v>22</v>
      </c>
      <c r="B47" s="82">
        <f>'A. Eelarve'!B40</f>
        <v>0</v>
      </c>
      <c r="C47" s="83">
        <f>D47+E47</f>
        <v>0</v>
      </c>
      <c r="D47" s="76">
        <v>0</v>
      </c>
      <c r="E47" s="76">
        <v>0</v>
      </c>
    </row>
    <row r="48" spans="1:7" s="22" customFormat="1" x14ac:dyDescent="0.2">
      <c r="A48" s="24" t="s">
        <v>23</v>
      </c>
      <c r="B48" s="82">
        <f>'A. Eelarve'!B41</f>
        <v>0</v>
      </c>
      <c r="C48" s="83">
        <f>D48+E48</f>
        <v>0</v>
      </c>
      <c r="D48" s="76">
        <v>0</v>
      </c>
      <c r="E48" s="76">
        <v>0</v>
      </c>
    </row>
    <row r="49" spans="1:6" s="22" customFormat="1" x14ac:dyDescent="0.2">
      <c r="A49" s="24" t="s">
        <v>24</v>
      </c>
      <c r="B49" s="82">
        <f>'A. Eelarve'!B42</f>
        <v>0</v>
      </c>
      <c r="C49" s="83">
        <f>D49+E49</f>
        <v>0</v>
      </c>
      <c r="D49" s="76">
        <v>0</v>
      </c>
      <c r="E49" s="76">
        <v>0</v>
      </c>
    </row>
    <row r="50" spans="1:6" x14ac:dyDescent="0.2">
      <c r="A50" s="11" t="s">
        <v>21</v>
      </c>
      <c r="B50" s="84">
        <f>SUM(B47:B49)</f>
        <v>0</v>
      </c>
      <c r="C50" s="78">
        <f>SUM(C47:C49)</f>
        <v>0</v>
      </c>
      <c r="D50" s="78">
        <f>SUM(D47:D49)</f>
        <v>0</v>
      </c>
      <c r="E50" s="78">
        <f>SUM(E47:E49)</f>
        <v>0</v>
      </c>
    </row>
    <row r="51" spans="1:6" s="22" customFormat="1" x14ac:dyDescent="0.2">
      <c r="A51" s="89"/>
      <c r="B51" s="90"/>
      <c r="C51" s="91"/>
      <c r="D51"/>
      <c r="E51"/>
    </row>
    <row r="52" spans="1:6" x14ac:dyDescent="0.2">
      <c r="A52" s="21" t="s">
        <v>149</v>
      </c>
    </row>
    <row r="53" spans="1:6" x14ac:dyDescent="0.2">
      <c r="A53" s="190" t="s">
        <v>89</v>
      </c>
      <c r="B53" s="191"/>
      <c r="C53" s="70" t="s">
        <v>88</v>
      </c>
      <c r="D53" s="70" t="s">
        <v>53</v>
      </c>
      <c r="E53"/>
      <c r="F53"/>
    </row>
    <row r="54" spans="1:6" ht="48" x14ac:dyDescent="0.2">
      <c r="A54" s="23">
        <v>1</v>
      </c>
      <c r="B54" s="2" t="s">
        <v>25</v>
      </c>
      <c r="C54" s="71"/>
      <c r="D54" s="37"/>
      <c r="E54"/>
      <c r="F54"/>
    </row>
    <row r="55" spans="1:6" x14ac:dyDescent="0.2">
      <c r="A55" s="23">
        <v>2</v>
      </c>
      <c r="B55" s="24" t="s">
        <v>26</v>
      </c>
      <c r="C55" s="71"/>
      <c r="D55" s="37"/>
      <c r="E55"/>
      <c r="F55"/>
    </row>
    <row r="56" spans="1:6" ht="48" x14ac:dyDescent="0.2">
      <c r="A56" s="23">
        <v>3</v>
      </c>
      <c r="B56" s="2" t="s">
        <v>27</v>
      </c>
      <c r="C56" s="71"/>
      <c r="D56" s="37"/>
      <c r="E56"/>
      <c r="F56"/>
    </row>
    <row r="57" spans="1:6" ht="32" x14ac:dyDescent="0.2">
      <c r="A57" s="23">
        <v>4</v>
      </c>
      <c r="B57" s="2" t="s">
        <v>28</v>
      </c>
      <c r="C57" s="71"/>
      <c r="D57" s="37"/>
      <c r="E57"/>
      <c r="F57"/>
    </row>
  </sheetData>
  <sheetProtection selectLockedCells="1"/>
  <dataConsolidate/>
  <mergeCells count="8">
    <mergeCell ref="F25:F26"/>
    <mergeCell ref="A25:A26"/>
    <mergeCell ref="B25:B26"/>
    <mergeCell ref="A53:B53"/>
    <mergeCell ref="A14:B14"/>
    <mergeCell ref="A21:B21"/>
    <mergeCell ref="C25:C26"/>
    <mergeCell ref="E25:E26"/>
  </mergeCells>
  <conditionalFormatting sqref="D27 D32 D29:D30">
    <cfRule type="colorScale" priority="70">
      <colorScale>
        <cfvo type="num" val="0"/>
        <cfvo type="num" val="&quot;C11*1,1&quot;"/>
        <color rgb="FFFF7128"/>
        <color theme="5"/>
      </colorScale>
    </cfRule>
    <cfRule type="cellIs" dxfId="35" priority="72" stopIfTrue="1" operator="greaterThan">
      <formula>"C11*110%"</formula>
    </cfRule>
    <cfRule type="cellIs" dxfId="34" priority="73" stopIfTrue="1" operator="greaterThan">
      <formula>C27*1.1</formula>
    </cfRule>
    <cfRule type="cellIs" dxfId="33" priority="74" stopIfTrue="1" operator="greaterThan">
      <formula>C27*1.1</formula>
    </cfRule>
    <cfRule type="cellIs" dxfId="32" priority="75" stopIfTrue="1" operator="greaterThan">
      <formula>"F11*1,1"</formula>
    </cfRule>
  </conditionalFormatting>
  <conditionalFormatting sqref="G21">
    <cfRule type="cellIs" dxfId="31" priority="38" operator="equal">
      <formula>0</formula>
    </cfRule>
    <cfRule type="cellIs" dxfId="30" priority="56" operator="lessThan">
      <formula>100</formula>
    </cfRule>
    <cfRule type="cellIs" dxfId="29" priority="57" operator="greaterThan">
      <formula>100</formula>
    </cfRule>
  </conditionalFormatting>
  <conditionalFormatting sqref="E43">
    <cfRule type="cellIs" dxfId="28" priority="51" operator="equal">
      <formula>0</formula>
    </cfRule>
    <cfRule type="cellIs" dxfId="27" priority="52" operator="notEqual">
      <formula>$F$35</formula>
    </cfRule>
  </conditionalFormatting>
  <conditionalFormatting sqref="D43">
    <cfRule type="cellIs" dxfId="26" priority="49" operator="equal">
      <formula>0</formula>
    </cfRule>
    <cfRule type="cellIs" dxfId="25" priority="50" operator="notEqual">
      <formula>$E$35</formula>
    </cfRule>
  </conditionalFormatting>
  <conditionalFormatting sqref="G27 G32 G29:G30">
    <cfRule type="cellIs" dxfId="24" priority="48" operator="greaterThan">
      <formula>110</formula>
    </cfRule>
  </conditionalFormatting>
  <conditionalFormatting sqref="G35">
    <cfRule type="cellIs" dxfId="23" priority="42" operator="greaterThan">
      <formula>100</formula>
    </cfRule>
  </conditionalFormatting>
  <conditionalFormatting sqref="G34">
    <cfRule type="cellIs" dxfId="22" priority="39" operator="greaterThan">
      <formula>100</formula>
    </cfRule>
  </conditionalFormatting>
  <conditionalFormatting sqref="G28">
    <cfRule type="cellIs" dxfId="21" priority="37" operator="greaterThan">
      <formula>110</formula>
    </cfRule>
  </conditionalFormatting>
  <conditionalFormatting sqref="G31">
    <cfRule type="cellIs" dxfId="20" priority="36" operator="greaterThan">
      <formula>110</formula>
    </cfRule>
  </conditionalFormatting>
  <conditionalFormatting sqref="D28">
    <cfRule type="colorScale" priority="30">
      <colorScale>
        <cfvo type="num" val="0"/>
        <cfvo type="num" val="&quot;C11*1,1&quot;"/>
        <color rgb="FFFF7128"/>
        <color theme="5"/>
      </colorScale>
    </cfRule>
    <cfRule type="cellIs" dxfId="19" priority="31" stopIfTrue="1" operator="greaterThan">
      <formula>"C11*110%"</formula>
    </cfRule>
    <cfRule type="cellIs" dxfId="18" priority="32" stopIfTrue="1" operator="greaterThan">
      <formula>C28*1.1</formula>
    </cfRule>
    <cfRule type="cellIs" dxfId="17" priority="33" stopIfTrue="1" operator="greaterThan">
      <formula>C28*1.1</formula>
    </cfRule>
    <cfRule type="cellIs" dxfId="16" priority="34" stopIfTrue="1" operator="greaterThan">
      <formula>"F11*1,1"</formula>
    </cfRule>
  </conditionalFormatting>
  <conditionalFormatting sqref="D31">
    <cfRule type="colorScale" priority="25">
      <colorScale>
        <cfvo type="num" val="0"/>
        <cfvo type="num" val="&quot;C11*1,1&quot;"/>
        <color rgb="FFFF7128"/>
        <color theme="5"/>
      </colorScale>
    </cfRule>
    <cfRule type="cellIs" dxfId="15" priority="26" stopIfTrue="1" operator="greaterThan">
      <formula>"C11*110%"</formula>
    </cfRule>
    <cfRule type="cellIs" dxfId="14" priority="27" stopIfTrue="1" operator="greaterThan">
      <formula>C31*1.1</formula>
    </cfRule>
    <cfRule type="cellIs" dxfId="13" priority="28" stopIfTrue="1" operator="greaterThan">
      <formula>C31*1.1</formula>
    </cfRule>
    <cfRule type="cellIs" dxfId="12" priority="29" stopIfTrue="1" operator="greaterThan">
      <formula>"F11*1,1"</formula>
    </cfRule>
  </conditionalFormatting>
  <conditionalFormatting sqref="D34">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C34*1.1</formula>
    </cfRule>
    <cfRule type="cellIs" dxfId="9" priority="13" stopIfTrue="1" operator="greaterThan">
      <formula>C34*1.1</formula>
    </cfRule>
    <cfRule type="cellIs" dxfId="8" priority="14" stopIfTrue="1" operator="greaterThan">
      <formula>"F11*1,1"</formula>
    </cfRule>
  </conditionalFormatting>
  <conditionalFormatting sqref="D35">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C35*1.1</formula>
    </cfRule>
    <cfRule type="cellIs" dxfId="5" priority="8" stopIfTrue="1" operator="greaterThan">
      <formula>C35*1.1</formula>
    </cfRule>
    <cfRule type="cellIs" dxfId="4" priority="9" stopIfTrue="1" operator="greaterThan">
      <formula>"F11*1,1"</formula>
    </cfRule>
  </conditionalFormatting>
  <conditionalFormatting sqref="E50">
    <cfRule type="cellIs" dxfId="3" priority="3" operator="equal">
      <formula>0</formula>
    </cfRule>
    <cfRule type="cellIs" dxfId="2" priority="4" operator="notEqual">
      <formula>$F$35</formula>
    </cfRule>
  </conditionalFormatting>
  <conditionalFormatting sqref="D50">
    <cfRule type="cellIs" dxfId="1" priority="1" operator="equal">
      <formula>0</formula>
    </cfRule>
    <cfRule type="cellIs" dxfId="0" priority="2" operator="notEqual">
      <formula>$E$35</formula>
    </cfRule>
  </conditionalFormatting>
  <dataValidations xWindow="399" yWindow="519" count="11">
    <dataValidation type="decimal" operator="lessThanOrEqual" showInputMessage="1" showErrorMessage="1" error="Kaudsed kulud tohivad otsestest kuludest moodustada kuni 7%." promptTitle="Tähelepanu!" prompt="Kaudsed kulud moodustavad otsestest kuludest kuni 7%." sqref="D34">
      <formula1>#REF!*0.07</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4:F34">
      <formula1>E33*0.07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C78</formula1>
    </dataValidation>
    <dataValidation type="decimal" operator="equal" allowBlank="1" showInputMessage="1" showErrorMessage="1" errorTitle="Tähelepanu!" error="Tervik peab olema 100%" promptTitle="Tähelepanu!" prompt="Osakaalude summa peab olema 100%" sqref="G21">
      <formula1>100</formula1>
    </dataValidation>
    <dataValidation type="decimal" allowBlank="1" showInputMessage="1" showErrorMessage="1" errorTitle="Tähelepanu!" error="AMIF toetuse osakaal ei saa olla suurem kui 75%" promptTitle="Tähelepanu!" prompt="AMIF toetuse osakaal ei saa olla suurem kui 75%" sqref="G16:G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3 D50">
      <formula1>E35</formula1>
    </dataValidation>
    <dataValidation allowBlank="1" showInputMessage="1" showErrorMessage="1" promptTitle="Tähelepanu!" prompt="Aruandlusperioodi meetmete kogukulu peab olema võrdne projekti aruandlusperioodi kogukuludega." sqref="E43 E50"/>
    <dataValidation allowBlank="1" showInputMessage="1" showErrorMessage="1" promptTitle="Tähelepanu!" prompt="Kulud meetmete lõikes kokku peab olema võrdne projekti kulud kokku." sqref="C43 C50:C51"/>
    <dataValidation type="list" allowBlank="1" showInputMessage="1" showErrorMessage="1" errorTitle="Tähelepanu!" error="Vali sobiv vastus" promptTitle="Tähelepanu!" prompt="Vali sobiv vastus" sqref="C54:C57">
      <formula1>Kinnituskiri</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xWindow="399" yWindow="519" count="5">
        <x14:dataValidation type="decimal" errorStyle="warning" operator="equal" allowBlank="1" showInputMessage="1" showErrorMessage="1" promptTitle="Tähelepanu!" prompt="Muude otseste kulude kogusumma peab olema võrdne töölehel &quot;Muud otsesed kulud&quot; saadud kogusummaga.">
          <x14:formula1>
            <xm:f>'C6. Muud otsesed kulud'!G42</xm:f>
          </x14:formula1>
          <xm:sqref>D32</xm:sqref>
        </x14:dataValidation>
        <x14:dataValidation type="decimal" errorStyle="warning" operator="equal" allowBlank="1" showInputMessage="1" showErrorMessage="1" promptTitle="Tähelepanu!" prompt="EL avalikustamise kulude kogususmma peab olema võrdne töölehel &quot;EL avalikustamise kulud&quot; saadud kogusummaga.">
          <x14:formula1>
            <xm:f>' C4. EL avalikustamise kulud'!G42</xm:f>
          </x14:formula1>
          <xm:sqref>D30</xm:sqref>
        </x14:dataValidation>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C5. Sihtrühmaga seotud kulud'!G43</xm:f>
          </x14:formula1>
          <xm:sqref>D31</xm:sqref>
        </x14:dataValidation>
        <x14:dataValidation type="decimal" operator="equal" allowBlank="1" showInputMessage="1" showErrorMessage="1" promptTitle="Tähelepanu!" prompt="Seadmetele/kinnisvarale tehtud kulude kogusumma peab olema võrdne töölehel &quot;Seadmed/kinnisvara&quot; saadud kogusummaga.">
          <x14:formula1>
            <xm:f>'C3. Seadmed, kinnisvara'!G42</xm:f>
          </x14:formula1>
          <xm:sqref>D29</xm:sqref>
        </x14:dataValidation>
        <x14:dataValidation type="decimal" errorStyle="warning" operator="equal" allowBlank="1" showInputMessage="1" showErrorMessage="1" promptTitle="Tähelepanu!" prompt="Lähetuskulude kogususmma peab olema võrdne töölehel &quot;Lähetuskulud&quot; saadud kogusummaga.">
          <x14:formula1>
            <xm:f>'C2. Sõidu- ja lähetuskulud'!G42</xm:f>
          </x14:formula1>
          <xm:sqref>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G50"/>
  <sheetViews>
    <sheetView topLeftCell="A16" workbookViewId="0">
      <selection activeCell="G9" sqref="G9"/>
    </sheetView>
  </sheetViews>
  <sheetFormatPr baseColWidth="10" defaultColWidth="8.6640625" defaultRowHeight="16" x14ac:dyDescent="0.2"/>
  <cols>
    <col min="1" max="1" width="9.5" style="22" bestFit="1" customWidth="1"/>
    <col min="2" max="2" width="18.33203125" style="22" customWidth="1"/>
    <col min="3" max="3" width="25.5" style="22" customWidth="1"/>
    <col min="4" max="4" width="16.6640625" style="16" customWidth="1"/>
    <col min="5" max="5" width="15.6640625" style="16" customWidth="1"/>
    <col min="6" max="6" width="15.5" style="22" customWidth="1"/>
    <col min="7" max="7" width="9.6640625" style="22" bestFit="1" customWidth="1"/>
    <col min="8" max="16384" width="8.6640625" style="22"/>
  </cols>
  <sheetData>
    <row r="1" spans="1:7" x14ac:dyDescent="0.2">
      <c r="A1" s="3" t="s">
        <v>84</v>
      </c>
      <c r="B1" s="3"/>
    </row>
    <row r="2" spans="1:7" x14ac:dyDescent="0.2">
      <c r="A2" s="3"/>
      <c r="B2" s="3"/>
    </row>
    <row r="3" spans="1:7" x14ac:dyDescent="0.2">
      <c r="A3" s="99" t="s">
        <v>139</v>
      </c>
    </row>
    <row r="4" spans="1:7" x14ac:dyDescent="0.2">
      <c r="A4" s="20"/>
      <c r="B4" s="195" t="s">
        <v>11</v>
      </c>
      <c r="C4" s="195"/>
      <c r="D4" s="195"/>
      <c r="E4" s="195"/>
      <c r="F4" s="195"/>
      <c r="G4" s="196" t="s">
        <v>17</v>
      </c>
    </row>
    <row r="5" spans="1:7" x14ac:dyDescent="0.2">
      <c r="A5" s="188" t="s">
        <v>1</v>
      </c>
      <c r="B5" s="197" t="s">
        <v>90</v>
      </c>
      <c r="C5" s="198"/>
      <c r="D5" s="198"/>
      <c r="E5" s="198"/>
      <c r="F5" s="199"/>
      <c r="G5" s="196"/>
    </row>
    <row r="6" spans="1:7" ht="32" x14ac:dyDescent="0.2">
      <c r="A6" s="189"/>
      <c r="B6" s="6" t="s">
        <v>54</v>
      </c>
      <c r="C6" s="6" t="s">
        <v>55</v>
      </c>
      <c r="D6" s="6" t="s">
        <v>56</v>
      </c>
      <c r="E6" s="6" t="s">
        <v>57</v>
      </c>
      <c r="F6" s="6" t="s">
        <v>58</v>
      </c>
      <c r="G6" s="196"/>
    </row>
    <row r="7" spans="1:7" s="33" customFormat="1" x14ac:dyDescent="0.2">
      <c r="A7" s="100" t="s">
        <v>116</v>
      </c>
      <c r="B7" s="100"/>
      <c r="C7" s="100"/>
      <c r="D7" s="101"/>
      <c r="E7" s="101"/>
      <c r="F7" s="100"/>
      <c r="G7" s="102"/>
    </row>
    <row r="8" spans="1:7" s="33" customFormat="1" x14ac:dyDescent="0.2">
      <c r="A8" s="100" t="s">
        <v>120</v>
      </c>
      <c r="B8" s="100"/>
      <c r="C8" s="100"/>
      <c r="D8" s="101"/>
      <c r="E8" s="101"/>
      <c r="F8" s="100"/>
      <c r="G8" s="102"/>
    </row>
    <row r="9" spans="1:7" s="33" customFormat="1" x14ac:dyDescent="0.2">
      <c r="A9" s="103" t="s">
        <v>121</v>
      </c>
      <c r="B9" s="100" t="s">
        <v>127</v>
      </c>
      <c r="C9" s="100" t="s">
        <v>118</v>
      </c>
      <c r="D9" s="104" t="s">
        <v>119</v>
      </c>
      <c r="E9" s="101">
        <v>42425</v>
      </c>
      <c r="F9" s="100" t="s">
        <v>124</v>
      </c>
      <c r="G9" s="102"/>
    </row>
    <row r="10" spans="1:7" s="33" customFormat="1" ht="64" x14ac:dyDescent="0.2">
      <c r="A10" s="100" t="s">
        <v>122</v>
      </c>
      <c r="B10" s="100" t="s">
        <v>117</v>
      </c>
      <c r="C10" s="100" t="s">
        <v>118</v>
      </c>
      <c r="D10" s="104" t="s">
        <v>119</v>
      </c>
      <c r="E10" s="101">
        <v>42425</v>
      </c>
      <c r="F10" s="105" t="s">
        <v>125</v>
      </c>
      <c r="G10" s="102"/>
    </row>
    <row r="11" spans="1:7" s="33" customFormat="1" x14ac:dyDescent="0.2">
      <c r="A11" s="100" t="s">
        <v>126</v>
      </c>
      <c r="B11" s="100"/>
      <c r="C11" s="100"/>
      <c r="D11" s="104"/>
      <c r="E11" s="101"/>
      <c r="F11" s="105"/>
      <c r="G11" s="102"/>
    </row>
    <row r="12" spans="1:7" s="33" customFormat="1" x14ac:dyDescent="0.2">
      <c r="A12" s="100" t="s">
        <v>7</v>
      </c>
      <c r="B12" s="100" t="s">
        <v>117</v>
      </c>
      <c r="C12" s="100" t="s">
        <v>118</v>
      </c>
      <c r="D12" s="104" t="s">
        <v>119</v>
      </c>
      <c r="E12" s="101">
        <v>42425</v>
      </c>
      <c r="F12" s="100" t="s">
        <v>124</v>
      </c>
      <c r="G12" s="102"/>
    </row>
    <row r="13" spans="1:7" s="33" customFormat="1" ht="64" x14ac:dyDescent="0.2">
      <c r="A13" s="100" t="s">
        <v>123</v>
      </c>
      <c r="B13" s="100" t="s">
        <v>117</v>
      </c>
      <c r="C13" s="100" t="s">
        <v>118</v>
      </c>
      <c r="D13" s="104" t="s">
        <v>119</v>
      </c>
      <c r="E13" s="101">
        <v>42425</v>
      </c>
      <c r="F13" s="105" t="s">
        <v>125</v>
      </c>
      <c r="G13" s="102"/>
    </row>
    <row r="14" spans="1:7" s="33" customFormat="1" x14ac:dyDescent="0.2">
      <c r="A14" s="31"/>
      <c r="B14" s="31"/>
      <c r="C14" s="31"/>
      <c r="D14" s="32"/>
      <c r="E14" s="31"/>
      <c r="F14" s="31"/>
      <c r="G14" s="76"/>
    </row>
    <row r="15" spans="1:7" s="33" customFormat="1" x14ac:dyDescent="0.2">
      <c r="A15" s="31"/>
      <c r="B15" s="31"/>
      <c r="C15" s="31"/>
      <c r="D15" s="32"/>
      <c r="E15" s="31"/>
      <c r="F15" s="31"/>
      <c r="G15" s="76"/>
    </row>
    <row r="16" spans="1:7" s="33" customFormat="1" x14ac:dyDescent="0.2">
      <c r="A16" s="31"/>
      <c r="B16" s="31"/>
      <c r="C16" s="31"/>
      <c r="D16" s="32"/>
      <c r="E16" s="31"/>
      <c r="F16" s="31"/>
      <c r="G16" s="76"/>
    </row>
    <row r="17" spans="1:7" s="33" customFormat="1" x14ac:dyDescent="0.2">
      <c r="A17" s="31"/>
      <c r="B17" s="31"/>
      <c r="C17" s="31"/>
      <c r="D17" s="32"/>
      <c r="E17" s="31"/>
      <c r="F17" s="31"/>
      <c r="G17" s="76"/>
    </row>
    <row r="18" spans="1:7" s="33" customFormat="1" x14ac:dyDescent="0.2">
      <c r="A18" s="31"/>
      <c r="B18" s="31"/>
      <c r="C18" s="31"/>
      <c r="D18" s="32"/>
      <c r="E18" s="31"/>
      <c r="F18" s="31"/>
      <c r="G18" s="76"/>
    </row>
    <row r="19" spans="1:7" s="33" customFormat="1" x14ac:dyDescent="0.2">
      <c r="A19" s="31"/>
      <c r="B19" s="31"/>
      <c r="C19" s="31"/>
      <c r="D19" s="32"/>
      <c r="E19" s="31"/>
      <c r="F19" s="31"/>
      <c r="G19" s="76"/>
    </row>
    <row r="20" spans="1:7" s="33" customFormat="1" x14ac:dyDescent="0.2">
      <c r="A20" s="31"/>
      <c r="B20" s="31"/>
      <c r="C20" s="31"/>
      <c r="D20" s="32"/>
      <c r="E20" s="31"/>
      <c r="F20" s="31"/>
      <c r="G20" s="76"/>
    </row>
    <row r="21" spans="1:7" s="33" customFormat="1" x14ac:dyDescent="0.2">
      <c r="A21" s="31"/>
      <c r="B21" s="31"/>
      <c r="C21" s="31"/>
      <c r="D21" s="32"/>
      <c r="E21" s="31"/>
      <c r="F21" s="31"/>
      <c r="G21" s="76"/>
    </row>
    <row r="22" spans="1:7" s="33" customFormat="1" x14ac:dyDescent="0.2">
      <c r="A22" s="31"/>
      <c r="B22" s="31"/>
      <c r="C22" s="31"/>
      <c r="D22" s="32"/>
      <c r="E22" s="31"/>
      <c r="F22" s="31"/>
      <c r="G22" s="76"/>
    </row>
    <row r="23" spans="1:7" s="33" customFormat="1" x14ac:dyDescent="0.2">
      <c r="A23" s="31"/>
      <c r="B23" s="31"/>
      <c r="C23" s="31"/>
      <c r="D23" s="32"/>
      <c r="E23" s="31"/>
      <c r="F23" s="31"/>
      <c r="G23" s="76"/>
    </row>
    <row r="24" spans="1:7" s="33" customFormat="1" x14ac:dyDescent="0.2">
      <c r="A24" s="31"/>
      <c r="B24" s="31"/>
      <c r="C24" s="31"/>
      <c r="D24" s="32"/>
      <c r="E24" s="31"/>
      <c r="F24" s="31"/>
      <c r="G24" s="76"/>
    </row>
    <row r="25" spans="1:7" s="33" customFormat="1" x14ac:dyDescent="0.2">
      <c r="A25" s="31"/>
      <c r="B25" s="31"/>
      <c r="C25" s="31"/>
      <c r="D25" s="32"/>
      <c r="E25" s="31"/>
      <c r="F25" s="31"/>
      <c r="G25" s="76"/>
    </row>
    <row r="26" spans="1:7" s="33" customFormat="1" x14ac:dyDescent="0.2">
      <c r="A26" s="31"/>
      <c r="B26" s="31"/>
      <c r="C26" s="31"/>
      <c r="D26" s="32"/>
      <c r="E26" s="31"/>
      <c r="F26" s="31"/>
      <c r="G26" s="76"/>
    </row>
    <row r="27" spans="1:7" s="33" customFormat="1" x14ac:dyDescent="0.2">
      <c r="A27" s="31"/>
      <c r="B27" s="31"/>
      <c r="C27" s="31"/>
      <c r="D27" s="32"/>
      <c r="E27" s="31"/>
      <c r="F27" s="31"/>
      <c r="G27" s="76"/>
    </row>
    <row r="28" spans="1:7" s="33" customFormat="1" x14ac:dyDescent="0.2">
      <c r="A28" s="31"/>
      <c r="B28" s="31"/>
      <c r="C28" s="31"/>
      <c r="D28" s="32"/>
      <c r="E28" s="32"/>
      <c r="F28" s="31"/>
      <c r="G28" s="76"/>
    </row>
    <row r="29" spans="1:7" s="33" customFormat="1" x14ac:dyDescent="0.2">
      <c r="A29" s="31"/>
      <c r="B29" s="31"/>
      <c r="C29" s="31"/>
      <c r="D29" s="32"/>
      <c r="E29" s="32"/>
      <c r="F29" s="31"/>
      <c r="G29" s="76"/>
    </row>
    <row r="30" spans="1:7" x14ac:dyDescent="0.2">
      <c r="A30" s="200" t="s">
        <v>59</v>
      </c>
      <c r="B30" s="201"/>
      <c r="C30" s="201"/>
      <c r="D30" s="201"/>
      <c r="E30" s="201"/>
      <c r="F30" s="202"/>
      <c r="G30" s="85">
        <f>SUM(G7:G29)</f>
        <v>0</v>
      </c>
    </row>
    <row r="31" spans="1:7" s="33" customFormat="1" x14ac:dyDescent="0.2">
      <c r="A31" s="31"/>
      <c r="B31" s="31"/>
      <c r="C31" s="31"/>
      <c r="D31" s="32"/>
      <c r="E31" s="32"/>
      <c r="F31" s="31"/>
      <c r="G31" s="76"/>
    </row>
    <row r="32" spans="1:7" s="33" customFormat="1" x14ac:dyDescent="0.2">
      <c r="A32" s="31"/>
      <c r="B32" s="31"/>
      <c r="C32" s="31"/>
      <c r="D32" s="32"/>
      <c r="E32" s="31"/>
      <c r="F32" s="31"/>
      <c r="G32" s="76"/>
    </row>
    <row r="33" spans="1:7" s="33" customFormat="1" x14ac:dyDescent="0.2">
      <c r="A33" s="31"/>
      <c r="B33" s="31"/>
      <c r="C33" s="31"/>
      <c r="D33" s="32"/>
      <c r="E33" s="31"/>
      <c r="F33" s="31"/>
      <c r="G33" s="76"/>
    </row>
    <row r="34" spans="1:7" s="33" customFormat="1" x14ac:dyDescent="0.2">
      <c r="A34" s="31"/>
      <c r="B34" s="31"/>
      <c r="C34" s="31"/>
      <c r="D34" s="32"/>
      <c r="E34" s="32"/>
      <c r="F34" s="31"/>
      <c r="G34" s="76"/>
    </row>
    <row r="35" spans="1:7" s="33" customFormat="1" x14ac:dyDescent="0.2">
      <c r="A35" s="31"/>
      <c r="B35" s="31"/>
      <c r="C35" s="31"/>
      <c r="D35" s="32"/>
      <c r="E35" s="31"/>
      <c r="F35" s="31"/>
      <c r="G35" s="76"/>
    </row>
    <row r="36" spans="1:7" s="33" customFormat="1" x14ac:dyDescent="0.2">
      <c r="A36" s="31"/>
      <c r="B36" s="31"/>
      <c r="C36" s="31"/>
      <c r="D36" s="32"/>
      <c r="E36" s="31"/>
      <c r="F36" s="31"/>
      <c r="G36" s="76"/>
    </row>
    <row r="37" spans="1:7" s="33" customFormat="1" x14ac:dyDescent="0.2">
      <c r="A37" s="31"/>
      <c r="B37" s="31"/>
      <c r="C37" s="31"/>
      <c r="D37" s="32"/>
      <c r="E37" s="31"/>
      <c r="F37" s="31"/>
      <c r="G37" s="76"/>
    </row>
    <row r="38" spans="1:7" s="33" customFormat="1" x14ac:dyDescent="0.2">
      <c r="A38" s="31"/>
      <c r="B38" s="31"/>
      <c r="C38" s="31"/>
      <c r="D38" s="32"/>
      <c r="E38" s="31"/>
      <c r="F38" s="31"/>
      <c r="G38" s="76"/>
    </row>
    <row r="39" spans="1:7" s="33" customFormat="1" x14ac:dyDescent="0.2">
      <c r="A39" s="31"/>
      <c r="B39" s="31"/>
      <c r="C39" s="31"/>
      <c r="D39" s="32"/>
      <c r="E39" s="31"/>
      <c r="F39" s="31"/>
      <c r="G39" s="76"/>
    </row>
    <row r="40" spans="1:7" s="33" customFormat="1" x14ac:dyDescent="0.2">
      <c r="A40" s="31"/>
      <c r="B40" s="31"/>
      <c r="C40" s="31"/>
      <c r="D40" s="32"/>
      <c r="E40" s="31"/>
      <c r="F40" s="31"/>
      <c r="G40" s="76"/>
    </row>
    <row r="41" spans="1:7" s="33" customFormat="1" x14ac:dyDescent="0.2">
      <c r="A41" s="31"/>
      <c r="B41" s="31"/>
      <c r="C41" s="31"/>
      <c r="D41" s="32"/>
      <c r="E41" s="31"/>
      <c r="F41" s="31"/>
      <c r="G41" s="76"/>
    </row>
    <row r="42" spans="1:7" s="33" customFormat="1" x14ac:dyDescent="0.2">
      <c r="A42" s="31"/>
      <c r="B42" s="31"/>
      <c r="C42" s="31"/>
      <c r="D42" s="32"/>
      <c r="E42" s="31"/>
      <c r="F42" s="31"/>
      <c r="G42" s="76"/>
    </row>
    <row r="43" spans="1:7" s="33" customFormat="1" x14ac:dyDescent="0.2">
      <c r="A43" s="31"/>
      <c r="B43" s="31"/>
      <c r="C43" s="31"/>
      <c r="D43" s="32"/>
      <c r="E43" s="31"/>
      <c r="F43" s="31"/>
      <c r="G43" s="76"/>
    </row>
    <row r="44" spans="1:7" s="33" customFormat="1" x14ac:dyDescent="0.2">
      <c r="A44" s="31"/>
      <c r="B44" s="31"/>
      <c r="C44" s="31"/>
      <c r="D44" s="32"/>
      <c r="E44" s="31"/>
      <c r="F44" s="31"/>
      <c r="G44" s="76"/>
    </row>
    <row r="45" spans="1:7" s="33" customFormat="1" x14ac:dyDescent="0.2">
      <c r="A45" s="31"/>
      <c r="B45" s="31"/>
      <c r="C45" s="31"/>
      <c r="D45" s="32"/>
      <c r="E45" s="31"/>
      <c r="F45" s="31"/>
      <c r="G45" s="76"/>
    </row>
    <row r="46" spans="1:7" s="33" customFormat="1" x14ac:dyDescent="0.2">
      <c r="A46" s="31"/>
      <c r="B46" s="31"/>
      <c r="C46" s="31"/>
      <c r="D46" s="32"/>
      <c r="E46" s="31"/>
      <c r="F46" s="31"/>
      <c r="G46" s="76"/>
    </row>
    <row r="47" spans="1:7" s="33" customFormat="1" x14ac:dyDescent="0.2">
      <c r="A47" s="31"/>
      <c r="B47" s="31"/>
      <c r="C47" s="31"/>
      <c r="D47" s="32"/>
      <c r="E47" s="31"/>
      <c r="F47" s="31"/>
      <c r="G47" s="76"/>
    </row>
    <row r="48" spans="1:7" s="33" customFormat="1" x14ac:dyDescent="0.2">
      <c r="A48" s="31"/>
      <c r="B48" s="31"/>
      <c r="C48" s="31"/>
      <c r="D48" s="32"/>
      <c r="E48" s="32"/>
      <c r="F48" s="31"/>
      <c r="G48" s="76"/>
    </row>
    <row r="49" spans="1:7" x14ac:dyDescent="0.2">
      <c r="A49" s="200" t="s">
        <v>59</v>
      </c>
      <c r="B49" s="201"/>
      <c r="C49" s="201"/>
      <c r="D49" s="201"/>
      <c r="E49" s="201"/>
      <c r="F49" s="202"/>
      <c r="G49" s="85">
        <f>SUM(G31:G48)</f>
        <v>0</v>
      </c>
    </row>
    <row r="50" spans="1:7" x14ac:dyDescent="0.2">
      <c r="A50" s="193" t="s">
        <v>67</v>
      </c>
      <c r="B50" s="193"/>
      <c r="C50" s="194"/>
      <c r="D50" s="20"/>
      <c r="E50" s="20"/>
      <c r="F50" s="20"/>
      <c r="G50" s="85">
        <f>G30+G49</f>
        <v>0</v>
      </c>
    </row>
  </sheetData>
  <sheetProtection formatCells="0" formatColumns="0" insertColumns="0" insertRows="0" deleteColumns="0" deleteRows="0" selectLockedCells="1"/>
  <mergeCells count="7">
    <mergeCell ref="A50:C50"/>
    <mergeCell ref="B4:F4"/>
    <mergeCell ref="G4:G6"/>
    <mergeCell ref="A5:A6"/>
    <mergeCell ref="B5:F5"/>
    <mergeCell ref="A30:F30"/>
    <mergeCell ref="A49:F4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G42"/>
  <sheetViews>
    <sheetView workbookViewId="0">
      <selection activeCell="F1" sqref="F1:F1048576"/>
    </sheetView>
  </sheetViews>
  <sheetFormatPr baseColWidth="10" defaultColWidth="8.6640625" defaultRowHeight="16" x14ac:dyDescent="0.2"/>
  <cols>
    <col min="1" max="1" width="8.6640625" style="1"/>
    <col min="2" max="2" width="18.33203125" style="22" customWidth="1"/>
    <col min="3" max="3" width="25.5" style="1" customWidth="1"/>
    <col min="4" max="4" width="16.6640625" customWidth="1"/>
    <col min="5" max="5" width="15.6640625" customWidth="1"/>
    <col min="6" max="6" width="15.5" style="22" customWidth="1"/>
    <col min="7" max="16384" width="8.6640625" style="1"/>
  </cols>
  <sheetData>
    <row r="1" spans="1:7" x14ac:dyDescent="0.2">
      <c r="A1" s="3" t="s">
        <v>140</v>
      </c>
      <c r="B1" s="3"/>
    </row>
    <row r="2" spans="1:7" x14ac:dyDescent="0.2">
      <c r="A2" s="99" t="s">
        <v>138</v>
      </c>
    </row>
    <row r="3" spans="1:7" x14ac:dyDescent="0.2">
      <c r="A3" s="4"/>
      <c r="B3" s="195" t="s">
        <v>11</v>
      </c>
      <c r="C3" s="195"/>
      <c r="D3" s="195"/>
      <c r="E3" s="195"/>
      <c r="F3" s="195"/>
      <c r="G3" s="196" t="s">
        <v>17</v>
      </c>
    </row>
    <row r="4" spans="1:7" x14ac:dyDescent="0.2">
      <c r="A4" s="188" t="s">
        <v>1</v>
      </c>
      <c r="B4" s="197" t="s">
        <v>91</v>
      </c>
      <c r="C4" s="198"/>
      <c r="D4" s="198"/>
      <c r="E4" s="198"/>
      <c r="F4" s="199"/>
      <c r="G4" s="196"/>
    </row>
    <row r="5" spans="1:7" ht="32" x14ac:dyDescent="0.2">
      <c r="A5" s="189"/>
      <c r="B5" s="6" t="s">
        <v>54</v>
      </c>
      <c r="C5" s="6" t="s">
        <v>55</v>
      </c>
      <c r="D5" s="6" t="s">
        <v>56</v>
      </c>
      <c r="E5" s="6" t="s">
        <v>57</v>
      </c>
      <c r="F5" s="6" t="s">
        <v>58</v>
      </c>
      <c r="G5" s="196"/>
    </row>
    <row r="6" spans="1:7" s="33" customFormat="1" x14ac:dyDescent="0.2">
      <c r="A6" s="31"/>
      <c r="B6" s="31"/>
      <c r="C6" s="31"/>
      <c r="D6" s="31"/>
      <c r="E6" s="32"/>
      <c r="F6" s="31"/>
      <c r="G6" s="76"/>
    </row>
    <row r="7" spans="1:7" s="33" customFormat="1" x14ac:dyDescent="0.2">
      <c r="A7" s="31"/>
      <c r="B7" s="31"/>
      <c r="C7" s="31"/>
      <c r="D7" s="31"/>
      <c r="E7" s="31"/>
      <c r="F7" s="31"/>
      <c r="G7" s="76"/>
    </row>
    <row r="8" spans="1:7" s="33" customFormat="1" x14ac:dyDescent="0.2">
      <c r="A8" s="31"/>
      <c r="B8" s="31"/>
      <c r="C8" s="31"/>
      <c r="D8" s="31"/>
      <c r="E8" s="31"/>
      <c r="F8" s="31"/>
      <c r="G8" s="76"/>
    </row>
    <row r="9" spans="1:7" s="33" customFormat="1" x14ac:dyDescent="0.2">
      <c r="A9" s="31"/>
      <c r="B9" s="31"/>
      <c r="C9" s="31"/>
      <c r="D9" s="31"/>
      <c r="E9" s="31"/>
      <c r="F9" s="31"/>
      <c r="G9" s="76"/>
    </row>
    <row r="10" spans="1:7" s="33" customFormat="1" x14ac:dyDescent="0.2">
      <c r="A10" s="31"/>
      <c r="B10" s="31"/>
      <c r="C10" s="31"/>
      <c r="D10" s="31"/>
      <c r="E10" s="31"/>
      <c r="F10" s="31"/>
      <c r="G10" s="76"/>
    </row>
    <row r="11" spans="1:7" s="33" customFormat="1" x14ac:dyDescent="0.2">
      <c r="A11" s="31"/>
      <c r="B11" s="31"/>
      <c r="C11" s="31"/>
      <c r="D11" s="31"/>
      <c r="E11" s="31"/>
      <c r="F11" s="31"/>
      <c r="G11" s="76"/>
    </row>
    <row r="12" spans="1:7" s="33" customFormat="1" x14ac:dyDescent="0.2">
      <c r="A12" s="31"/>
      <c r="B12" s="31"/>
      <c r="C12" s="31"/>
      <c r="D12" s="31"/>
      <c r="E12" s="31"/>
      <c r="F12" s="31"/>
      <c r="G12" s="76"/>
    </row>
    <row r="13" spans="1:7" s="33" customFormat="1" x14ac:dyDescent="0.2">
      <c r="A13" s="31"/>
      <c r="B13" s="31"/>
      <c r="C13" s="31"/>
      <c r="D13" s="31"/>
      <c r="E13" s="31"/>
      <c r="F13" s="31"/>
      <c r="G13" s="76"/>
    </row>
    <row r="14" spans="1:7" s="33" customFormat="1" x14ac:dyDescent="0.2">
      <c r="A14" s="31"/>
      <c r="B14" s="31"/>
      <c r="C14" s="31"/>
      <c r="D14" s="31"/>
      <c r="E14" s="31"/>
      <c r="F14" s="31"/>
      <c r="G14" s="76"/>
    </row>
    <row r="15" spans="1:7" s="33" customFormat="1" x14ac:dyDescent="0.2">
      <c r="A15" s="31"/>
      <c r="B15" s="31"/>
      <c r="C15" s="31"/>
      <c r="D15" s="31"/>
      <c r="E15" s="31"/>
      <c r="F15" s="31"/>
      <c r="G15" s="76"/>
    </row>
    <row r="16" spans="1:7" s="33" customFormat="1" x14ac:dyDescent="0.2">
      <c r="A16" s="31"/>
      <c r="B16" s="31"/>
      <c r="C16" s="31"/>
      <c r="D16" s="31"/>
      <c r="E16" s="31"/>
      <c r="F16" s="31"/>
      <c r="G16" s="76"/>
    </row>
    <row r="17" spans="1:7" s="33" customFormat="1" x14ac:dyDescent="0.2">
      <c r="A17" s="31"/>
      <c r="B17" s="31"/>
      <c r="C17" s="31"/>
      <c r="D17" s="31"/>
      <c r="E17" s="31"/>
      <c r="F17" s="31"/>
      <c r="G17" s="76"/>
    </row>
    <row r="18" spans="1:7" s="33" customFormat="1" x14ac:dyDescent="0.2">
      <c r="A18" s="31"/>
      <c r="B18" s="31"/>
      <c r="C18" s="31"/>
      <c r="D18" s="31"/>
      <c r="E18" s="31"/>
      <c r="F18" s="31"/>
      <c r="G18" s="76"/>
    </row>
    <row r="19" spans="1:7" s="33" customFormat="1" x14ac:dyDescent="0.2">
      <c r="A19" s="31"/>
      <c r="B19" s="31"/>
      <c r="C19" s="31"/>
      <c r="D19" s="31"/>
      <c r="E19" s="31"/>
      <c r="F19" s="31"/>
      <c r="G19" s="76"/>
    </row>
    <row r="20" spans="1:7" s="33" customFormat="1" x14ac:dyDescent="0.2">
      <c r="A20" s="31"/>
      <c r="B20" s="31"/>
      <c r="C20" s="31"/>
      <c r="D20" s="31"/>
      <c r="E20" s="31"/>
      <c r="F20" s="31"/>
      <c r="G20" s="76"/>
    </row>
    <row r="21" spans="1:7" s="33" customFormat="1" x14ac:dyDescent="0.2">
      <c r="A21" s="31"/>
      <c r="B21" s="31"/>
      <c r="C21" s="31"/>
      <c r="D21" s="31"/>
      <c r="E21" s="31"/>
      <c r="F21" s="31"/>
      <c r="G21" s="76"/>
    </row>
    <row r="22" spans="1:7" s="33" customFormat="1" x14ac:dyDescent="0.2">
      <c r="A22" s="31"/>
      <c r="B22" s="31"/>
      <c r="C22" s="31"/>
      <c r="D22" s="31"/>
      <c r="E22" s="32"/>
      <c r="F22" s="31"/>
      <c r="G22" s="76"/>
    </row>
    <row r="23" spans="1:7" x14ac:dyDescent="0.2">
      <c r="A23" s="200" t="s">
        <v>59</v>
      </c>
      <c r="B23" s="201"/>
      <c r="C23" s="201"/>
      <c r="D23" s="201"/>
      <c r="E23" s="201"/>
      <c r="F23" s="202"/>
      <c r="G23" s="85">
        <f>SUM(G6:G22)</f>
        <v>0</v>
      </c>
    </row>
    <row r="24" spans="1:7" s="33" customFormat="1" x14ac:dyDescent="0.2">
      <c r="A24" s="31"/>
      <c r="B24" s="31"/>
      <c r="C24" s="31"/>
      <c r="D24" s="31"/>
      <c r="E24" s="32"/>
      <c r="F24" s="31"/>
      <c r="G24" s="76"/>
    </row>
    <row r="25" spans="1:7" s="33" customFormat="1" x14ac:dyDescent="0.2">
      <c r="A25" s="31"/>
      <c r="B25" s="31"/>
      <c r="C25" s="31"/>
      <c r="D25" s="31"/>
      <c r="E25" s="31"/>
      <c r="F25" s="31"/>
      <c r="G25" s="76"/>
    </row>
    <row r="26" spans="1:7" s="33" customFormat="1" x14ac:dyDescent="0.2">
      <c r="A26" s="31"/>
      <c r="B26" s="31"/>
      <c r="C26" s="31"/>
      <c r="D26" s="31"/>
      <c r="E26" s="31"/>
      <c r="F26" s="31"/>
      <c r="G26" s="76"/>
    </row>
    <row r="27" spans="1:7" s="33" customFormat="1" x14ac:dyDescent="0.2">
      <c r="A27" s="31"/>
      <c r="B27" s="31"/>
      <c r="C27" s="31"/>
      <c r="D27" s="31"/>
      <c r="E27" s="31"/>
      <c r="F27" s="31"/>
      <c r="G27" s="76"/>
    </row>
    <row r="28" spans="1:7" s="33" customFormat="1" x14ac:dyDescent="0.2">
      <c r="A28" s="31"/>
      <c r="B28" s="31"/>
      <c r="C28" s="31"/>
      <c r="D28" s="31"/>
      <c r="E28" s="31"/>
      <c r="F28" s="31"/>
      <c r="G28" s="76"/>
    </row>
    <row r="29" spans="1:7" s="33" customFormat="1" x14ac:dyDescent="0.2">
      <c r="A29" s="31"/>
      <c r="B29" s="31"/>
      <c r="C29" s="31"/>
      <c r="D29" s="31"/>
      <c r="E29" s="31"/>
      <c r="F29" s="31"/>
      <c r="G29" s="76"/>
    </row>
    <row r="30" spans="1:7" s="33" customFormat="1" x14ac:dyDescent="0.2">
      <c r="A30" s="31"/>
      <c r="B30" s="31"/>
      <c r="C30" s="31"/>
      <c r="D30" s="31"/>
      <c r="E30" s="31"/>
      <c r="F30" s="31"/>
      <c r="G30" s="76"/>
    </row>
    <row r="31" spans="1:7" s="33" customFormat="1" x14ac:dyDescent="0.2">
      <c r="A31" s="31"/>
      <c r="B31" s="31"/>
      <c r="C31" s="31"/>
      <c r="D31" s="31"/>
      <c r="E31" s="31"/>
      <c r="F31" s="31"/>
      <c r="G31" s="76"/>
    </row>
    <row r="32" spans="1:7" s="33" customFormat="1" x14ac:dyDescent="0.2">
      <c r="A32" s="31"/>
      <c r="B32" s="31"/>
      <c r="C32" s="31"/>
      <c r="D32" s="31"/>
      <c r="E32" s="31"/>
      <c r="F32" s="31"/>
      <c r="G32" s="76"/>
    </row>
    <row r="33" spans="1:7" s="33" customFormat="1" x14ac:dyDescent="0.2">
      <c r="A33" s="31"/>
      <c r="B33" s="31"/>
      <c r="C33" s="31"/>
      <c r="D33" s="31"/>
      <c r="E33" s="31"/>
      <c r="F33" s="31"/>
      <c r="G33" s="76"/>
    </row>
    <row r="34" spans="1:7" s="33" customFormat="1" x14ac:dyDescent="0.2">
      <c r="A34" s="31"/>
      <c r="B34" s="31"/>
      <c r="C34" s="31"/>
      <c r="D34" s="31"/>
      <c r="E34" s="31"/>
      <c r="F34" s="31"/>
      <c r="G34" s="76"/>
    </row>
    <row r="35" spans="1:7" s="33" customFormat="1" x14ac:dyDescent="0.2">
      <c r="A35" s="31"/>
      <c r="B35" s="31"/>
      <c r="C35" s="31"/>
      <c r="D35" s="31"/>
      <c r="E35" s="31"/>
      <c r="F35" s="31"/>
      <c r="G35" s="76"/>
    </row>
    <row r="36" spans="1:7" s="33" customFormat="1" x14ac:dyDescent="0.2">
      <c r="A36" s="31"/>
      <c r="B36" s="31"/>
      <c r="C36" s="31"/>
      <c r="D36" s="31"/>
      <c r="E36" s="31"/>
      <c r="F36" s="31"/>
      <c r="G36" s="76"/>
    </row>
    <row r="37" spans="1:7" s="33" customFormat="1" x14ac:dyDescent="0.2">
      <c r="A37" s="31"/>
      <c r="B37" s="31"/>
      <c r="C37" s="31"/>
      <c r="D37" s="31"/>
      <c r="E37" s="31"/>
      <c r="F37" s="31"/>
      <c r="G37" s="76"/>
    </row>
    <row r="38" spans="1:7" s="33" customFormat="1" x14ac:dyDescent="0.2">
      <c r="A38" s="31"/>
      <c r="B38" s="31"/>
      <c r="C38" s="31"/>
      <c r="D38" s="31"/>
      <c r="E38" s="31"/>
      <c r="F38" s="31"/>
      <c r="G38" s="76"/>
    </row>
    <row r="39" spans="1:7" s="33" customFormat="1" x14ac:dyDescent="0.2">
      <c r="A39" s="31"/>
      <c r="B39" s="31"/>
      <c r="C39" s="31"/>
      <c r="D39" s="31"/>
      <c r="E39" s="31"/>
      <c r="F39" s="31"/>
      <c r="G39" s="76"/>
    </row>
    <row r="40" spans="1:7" s="33" customFormat="1" x14ac:dyDescent="0.2">
      <c r="A40" s="31"/>
      <c r="B40" s="31"/>
      <c r="C40" s="31"/>
      <c r="D40" s="31"/>
      <c r="E40" s="32"/>
      <c r="F40" s="31"/>
      <c r="G40" s="76"/>
    </row>
    <row r="41" spans="1:7" x14ac:dyDescent="0.2">
      <c r="A41" s="200" t="s">
        <v>59</v>
      </c>
      <c r="B41" s="201"/>
      <c r="C41" s="201"/>
      <c r="D41" s="201"/>
      <c r="E41" s="201"/>
      <c r="F41" s="202"/>
      <c r="G41" s="85">
        <f>SUM(G24:G40)</f>
        <v>0</v>
      </c>
    </row>
    <row r="42" spans="1:7" x14ac:dyDescent="0.2">
      <c r="A42" s="193" t="s">
        <v>14</v>
      </c>
      <c r="B42" s="193"/>
      <c r="C42" s="194"/>
      <c r="D42" s="20"/>
      <c r="E42" s="20"/>
      <c r="F42" s="20"/>
      <c r="G42" s="85">
        <f>G23+G41</f>
        <v>0</v>
      </c>
    </row>
  </sheetData>
  <sheetProtection formatCells="0" formatColumns="0" insertColumns="0" insertRows="0" deleteColumns="0" deleteRows="0" selectLockedCells="1"/>
  <mergeCells count="7">
    <mergeCell ref="G3:G5"/>
    <mergeCell ref="A23:F23"/>
    <mergeCell ref="A41:F41"/>
    <mergeCell ref="A42:C42"/>
    <mergeCell ref="A4:A5"/>
    <mergeCell ref="B3:F3"/>
    <mergeCell ref="B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G42"/>
  <sheetViews>
    <sheetView workbookViewId="0"/>
  </sheetViews>
  <sheetFormatPr baseColWidth="10" defaultColWidth="8.6640625" defaultRowHeight="16" x14ac:dyDescent="0.2"/>
  <cols>
    <col min="1" max="1" width="8.6640625" style="22"/>
    <col min="2" max="2" width="18.33203125" style="22" customWidth="1"/>
    <col min="3" max="3" width="25.5" style="22" customWidth="1"/>
    <col min="4" max="4" width="16.6640625" style="16" customWidth="1"/>
    <col min="5" max="5" width="15.6640625" style="16" customWidth="1"/>
    <col min="6" max="6" width="15.5" style="22" customWidth="1"/>
    <col min="7" max="16384" width="8.6640625" style="22"/>
  </cols>
  <sheetData>
    <row r="1" spans="1:7" x14ac:dyDescent="0.2">
      <c r="A1" s="3" t="s">
        <v>151</v>
      </c>
      <c r="B1" s="3"/>
    </row>
    <row r="2" spans="1:7" x14ac:dyDescent="0.2">
      <c r="A2" s="99" t="s">
        <v>138</v>
      </c>
    </row>
    <row r="3" spans="1:7" x14ac:dyDescent="0.2">
      <c r="A3" s="20"/>
      <c r="B3" s="195" t="s">
        <v>11</v>
      </c>
      <c r="C3" s="195"/>
      <c r="D3" s="195"/>
      <c r="E3" s="195"/>
      <c r="F3" s="195"/>
      <c r="G3" s="196" t="s">
        <v>17</v>
      </c>
    </row>
    <row r="4" spans="1:7" x14ac:dyDescent="0.2">
      <c r="A4" s="188" t="s">
        <v>1</v>
      </c>
      <c r="B4" s="197" t="s">
        <v>90</v>
      </c>
      <c r="C4" s="198"/>
      <c r="D4" s="198"/>
      <c r="E4" s="198"/>
      <c r="F4" s="199"/>
      <c r="G4" s="196"/>
    </row>
    <row r="5" spans="1:7" ht="32" x14ac:dyDescent="0.2">
      <c r="A5" s="189"/>
      <c r="B5" s="6" t="s">
        <v>54</v>
      </c>
      <c r="C5" s="6" t="s">
        <v>55</v>
      </c>
      <c r="D5" s="6" t="s">
        <v>56</v>
      </c>
      <c r="E5" s="6" t="s">
        <v>57</v>
      </c>
      <c r="F5" s="6" t="s">
        <v>58</v>
      </c>
      <c r="G5" s="196"/>
    </row>
    <row r="6" spans="1:7" s="33" customFormat="1" x14ac:dyDescent="0.2">
      <c r="A6" s="31"/>
      <c r="B6" s="31"/>
      <c r="C6" s="31"/>
      <c r="D6" s="31"/>
      <c r="E6" s="32"/>
      <c r="F6" s="31"/>
      <c r="G6" s="76"/>
    </row>
    <row r="7" spans="1:7" s="33" customFormat="1" x14ac:dyDescent="0.2">
      <c r="A7" s="31"/>
      <c r="B7" s="31"/>
      <c r="C7" s="31"/>
      <c r="D7" s="31"/>
      <c r="E7" s="32"/>
      <c r="F7" s="31"/>
      <c r="G7" s="76"/>
    </row>
    <row r="8" spans="1:7" s="33" customFormat="1" x14ac:dyDescent="0.2">
      <c r="A8" s="31"/>
      <c r="B8" s="31"/>
      <c r="C8" s="31"/>
      <c r="D8" s="31"/>
      <c r="E8" s="32"/>
      <c r="F8" s="31"/>
      <c r="G8" s="76"/>
    </row>
    <row r="9" spans="1:7" s="33" customFormat="1" x14ac:dyDescent="0.2">
      <c r="A9" s="31"/>
      <c r="B9" s="31"/>
      <c r="C9" s="31"/>
      <c r="D9" s="31"/>
      <c r="E9" s="32"/>
      <c r="F9" s="31"/>
      <c r="G9" s="76"/>
    </row>
    <row r="10" spans="1:7" s="33" customFormat="1" x14ac:dyDescent="0.2">
      <c r="A10" s="31"/>
      <c r="B10" s="31"/>
      <c r="C10" s="31"/>
      <c r="D10" s="31"/>
      <c r="E10" s="32"/>
      <c r="F10" s="31"/>
      <c r="G10" s="76"/>
    </row>
    <row r="11" spans="1:7" s="33" customFormat="1" x14ac:dyDescent="0.2">
      <c r="A11" s="31"/>
      <c r="B11" s="31"/>
      <c r="C11" s="31"/>
      <c r="D11" s="31"/>
      <c r="E11" s="32"/>
      <c r="F11" s="31"/>
      <c r="G11" s="76"/>
    </row>
    <row r="12" spans="1:7" s="33" customFormat="1" x14ac:dyDescent="0.2">
      <c r="A12" s="31"/>
      <c r="B12" s="31"/>
      <c r="C12" s="31"/>
      <c r="D12" s="31"/>
      <c r="E12" s="32"/>
      <c r="F12" s="31"/>
      <c r="G12" s="76"/>
    </row>
    <row r="13" spans="1:7" s="33" customFormat="1" x14ac:dyDescent="0.2">
      <c r="A13" s="31"/>
      <c r="B13" s="31"/>
      <c r="C13" s="31"/>
      <c r="D13" s="31"/>
      <c r="E13" s="32"/>
      <c r="F13" s="31"/>
      <c r="G13" s="76"/>
    </row>
    <row r="14" spans="1:7" s="33" customFormat="1" x14ac:dyDescent="0.2">
      <c r="A14" s="31"/>
      <c r="B14" s="31"/>
      <c r="C14" s="31"/>
      <c r="D14" s="31"/>
      <c r="E14" s="32"/>
      <c r="F14" s="31"/>
      <c r="G14" s="76"/>
    </row>
    <row r="15" spans="1:7" s="33" customFormat="1" x14ac:dyDescent="0.2">
      <c r="A15" s="31"/>
      <c r="B15" s="31"/>
      <c r="C15" s="31"/>
      <c r="D15" s="31"/>
      <c r="E15" s="32"/>
      <c r="F15" s="31"/>
      <c r="G15" s="76"/>
    </row>
    <row r="16" spans="1:7" s="33" customFormat="1" x14ac:dyDescent="0.2">
      <c r="A16" s="31"/>
      <c r="B16" s="31"/>
      <c r="C16" s="31"/>
      <c r="D16" s="31"/>
      <c r="E16" s="32"/>
      <c r="F16" s="31"/>
      <c r="G16" s="76"/>
    </row>
    <row r="17" spans="1:7" s="33" customFormat="1" x14ac:dyDescent="0.2">
      <c r="A17" s="31"/>
      <c r="B17" s="31"/>
      <c r="C17" s="31"/>
      <c r="D17" s="31"/>
      <c r="E17" s="32"/>
      <c r="F17" s="31"/>
      <c r="G17" s="76"/>
    </row>
    <row r="18" spans="1:7" s="33" customFormat="1" x14ac:dyDescent="0.2">
      <c r="A18" s="31"/>
      <c r="B18" s="31"/>
      <c r="C18" s="31"/>
      <c r="D18" s="31"/>
      <c r="E18" s="32"/>
      <c r="F18" s="31"/>
      <c r="G18" s="76"/>
    </row>
    <row r="19" spans="1:7" s="33" customFormat="1" x14ac:dyDescent="0.2">
      <c r="A19" s="31"/>
      <c r="B19" s="31"/>
      <c r="C19" s="31"/>
      <c r="D19" s="31"/>
      <c r="E19" s="32"/>
      <c r="F19" s="31"/>
      <c r="G19" s="76"/>
    </row>
    <row r="20" spans="1:7" s="33" customFormat="1" x14ac:dyDescent="0.2">
      <c r="A20" s="31"/>
      <c r="B20" s="31"/>
      <c r="C20" s="31"/>
      <c r="D20" s="31"/>
      <c r="E20" s="32"/>
      <c r="F20" s="31"/>
      <c r="G20" s="76"/>
    </row>
    <row r="21" spans="1:7" s="33" customFormat="1" x14ac:dyDescent="0.2">
      <c r="A21" s="31"/>
      <c r="B21" s="31"/>
      <c r="C21" s="31"/>
      <c r="D21" s="31"/>
      <c r="E21" s="32"/>
      <c r="F21" s="31"/>
      <c r="G21" s="76"/>
    </row>
    <row r="22" spans="1:7" s="33" customFormat="1" x14ac:dyDescent="0.2">
      <c r="A22" s="31"/>
      <c r="B22" s="31"/>
      <c r="C22" s="31"/>
      <c r="D22" s="31"/>
      <c r="E22" s="32"/>
      <c r="F22" s="31"/>
      <c r="G22" s="76"/>
    </row>
    <row r="23" spans="1:7" x14ac:dyDescent="0.2">
      <c r="A23" s="200" t="s">
        <v>59</v>
      </c>
      <c r="B23" s="201"/>
      <c r="C23" s="201"/>
      <c r="D23" s="201"/>
      <c r="E23" s="201"/>
      <c r="F23" s="202"/>
      <c r="G23" s="85">
        <f>SUM(G6:G22)</f>
        <v>0</v>
      </c>
    </row>
    <row r="24" spans="1:7" s="33" customFormat="1" x14ac:dyDescent="0.2">
      <c r="A24" s="31"/>
      <c r="B24" s="31"/>
      <c r="C24" s="31"/>
      <c r="D24" s="31"/>
      <c r="E24" s="32"/>
      <c r="F24" s="31"/>
      <c r="G24" s="76"/>
    </row>
    <row r="25" spans="1:7" s="33" customFormat="1" x14ac:dyDescent="0.2">
      <c r="A25" s="31"/>
      <c r="B25" s="31"/>
      <c r="C25" s="31"/>
      <c r="D25" s="31"/>
      <c r="E25" s="32"/>
      <c r="F25" s="31"/>
      <c r="G25" s="76"/>
    </row>
    <row r="26" spans="1:7" s="33" customFormat="1" x14ac:dyDescent="0.2">
      <c r="A26" s="31"/>
      <c r="B26" s="31"/>
      <c r="C26" s="31"/>
      <c r="D26" s="31"/>
      <c r="E26" s="32"/>
      <c r="F26" s="31"/>
      <c r="G26" s="76"/>
    </row>
    <row r="27" spans="1:7" s="33" customFormat="1" x14ac:dyDescent="0.2">
      <c r="A27" s="31"/>
      <c r="B27" s="31"/>
      <c r="C27" s="31"/>
      <c r="D27" s="31"/>
      <c r="E27" s="32"/>
      <c r="F27" s="31"/>
      <c r="G27" s="76"/>
    </row>
    <row r="28" spans="1:7" s="33" customFormat="1" x14ac:dyDescent="0.2">
      <c r="A28" s="31"/>
      <c r="B28" s="31"/>
      <c r="C28" s="31"/>
      <c r="D28" s="31"/>
      <c r="E28" s="32"/>
      <c r="F28" s="31"/>
      <c r="G28" s="76"/>
    </row>
    <row r="29" spans="1:7" s="33" customFormat="1" x14ac:dyDescent="0.2">
      <c r="A29" s="31"/>
      <c r="B29" s="31"/>
      <c r="C29" s="31"/>
      <c r="D29" s="31"/>
      <c r="E29" s="32"/>
      <c r="F29" s="31"/>
      <c r="G29" s="76"/>
    </row>
    <row r="30" spans="1:7" s="33" customFormat="1" x14ac:dyDescent="0.2">
      <c r="A30" s="31"/>
      <c r="B30" s="31"/>
      <c r="C30" s="31"/>
      <c r="D30" s="31"/>
      <c r="E30" s="32"/>
      <c r="F30" s="31"/>
      <c r="G30" s="76"/>
    </row>
    <row r="31" spans="1:7" s="33" customFormat="1" x14ac:dyDescent="0.2">
      <c r="A31" s="31"/>
      <c r="B31" s="31"/>
      <c r="C31" s="31"/>
      <c r="D31" s="31"/>
      <c r="E31" s="32"/>
      <c r="F31" s="31"/>
      <c r="G31" s="76"/>
    </row>
    <row r="32" spans="1:7" s="33" customFormat="1" x14ac:dyDescent="0.2">
      <c r="A32" s="31"/>
      <c r="B32" s="31"/>
      <c r="C32" s="31"/>
      <c r="D32" s="31"/>
      <c r="E32" s="32"/>
      <c r="F32" s="31"/>
      <c r="G32" s="76"/>
    </row>
    <row r="33" spans="1:7" s="33" customFormat="1" x14ac:dyDescent="0.2">
      <c r="A33" s="31"/>
      <c r="B33" s="31"/>
      <c r="C33" s="31"/>
      <c r="D33" s="31"/>
      <c r="E33" s="32"/>
      <c r="F33" s="31"/>
      <c r="G33" s="76"/>
    </row>
    <row r="34" spans="1:7" s="33" customFormat="1" x14ac:dyDescent="0.2">
      <c r="A34" s="31"/>
      <c r="B34" s="31"/>
      <c r="C34" s="31"/>
      <c r="D34" s="31"/>
      <c r="E34" s="32"/>
      <c r="F34" s="31"/>
      <c r="G34" s="76"/>
    </row>
    <row r="35" spans="1:7" s="33" customFormat="1" x14ac:dyDescent="0.2">
      <c r="A35" s="31"/>
      <c r="B35" s="31"/>
      <c r="C35" s="31"/>
      <c r="D35" s="31"/>
      <c r="E35" s="32"/>
      <c r="F35" s="31"/>
      <c r="G35" s="76"/>
    </row>
    <row r="36" spans="1:7" s="33" customFormat="1" x14ac:dyDescent="0.2">
      <c r="A36" s="31"/>
      <c r="B36" s="31"/>
      <c r="C36" s="31"/>
      <c r="D36" s="31"/>
      <c r="E36" s="32"/>
      <c r="F36" s="31"/>
      <c r="G36" s="76"/>
    </row>
    <row r="37" spans="1:7" s="33" customFormat="1" x14ac:dyDescent="0.2">
      <c r="A37" s="31"/>
      <c r="B37" s="31"/>
      <c r="C37" s="31"/>
      <c r="D37" s="31"/>
      <c r="E37" s="32"/>
      <c r="F37" s="31"/>
      <c r="G37" s="76"/>
    </row>
    <row r="38" spans="1:7" s="33" customFormat="1" x14ac:dyDescent="0.2">
      <c r="A38" s="31"/>
      <c r="B38" s="31"/>
      <c r="C38" s="31"/>
      <c r="D38" s="31"/>
      <c r="E38" s="32"/>
      <c r="F38" s="31"/>
      <c r="G38" s="76"/>
    </row>
    <row r="39" spans="1:7" s="33" customFormat="1" x14ac:dyDescent="0.2">
      <c r="A39" s="31"/>
      <c r="B39" s="31"/>
      <c r="C39" s="31"/>
      <c r="D39" s="31"/>
      <c r="E39" s="32"/>
      <c r="F39" s="31"/>
      <c r="G39" s="76"/>
    </row>
    <row r="40" spans="1:7" s="33" customFormat="1" x14ac:dyDescent="0.2">
      <c r="A40" s="31"/>
      <c r="B40" s="31"/>
      <c r="C40" s="31"/>
      <c r="D40" s="31"/>
      <c r="E40" s="32"/>
      <c r="F40" s="31"/>
      <c r="G40" s="76"/>
    </row>
    <row r="41" spans="1:7" x14ac:dyDescent="0.2">
      <c r="A41" s="200" t="s">
        <v>59</v>
      </c>
      <c r="B41" s="201"/>
      <c r="C41" s="201"/>
      <c r="D41" s="201"/>
      <c r="E41" s="201"/>
      <c r="F41" s="202"/>
      <c r="G41" s="85">
        <f>SUM(G24:G40)</f>
        <v>0</v>
      </c>
    </row>
    <row r="42" spans="1:7" x14ac:dyDescent="0.2">
      <c r="A42" s="193" t="s">
        <v>101</v>
      </c>
      <c r="B42" s="193"/>
      <c r="C42" s="194"/>
      <c r="D42" s="20"/>
      <c r="E42" s="20"/>
      <c r="F42" s="20"/>
      <c r="G42" s="85">
        <f>G23+G41</f>
        <v>0</v>
      </c>
    </row>
  </sheetData>
  <sheetProtection formatCells="0" formatColumns="0" formatRows="0" insertColumns="0" insertRows="0" deleteColumns="0" deleteRows="0" selectLockedCells="1"/>
  <mergeCells count="7">
    <mergeCell ref="A42:C42"/>
    <mergeCell ref="B3:F3"/>
    <mergeCell ref="G3:G5"/>
    <mergeCell ref="A4:A5"/>
    <mergeCell ref="B4:F4"/>
    <mergeCell ref="A23:F23"/>
    <mergeCell ref="A41:F4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G42"/>
  <sheetViews>
    <sheetView workbookViewId="0">
      <selection activeCell="F1" sqref="F1:F1048576"/>
    </sheetView>
  </sheetViews>
  <sheetFormatPr baseColWidth="10" defaultColWidth="8.6640625" defaultRowHeight="16" x14ac:dyDescent="0.2"/>
  <cols>
    <col min="1" max="1" width="8.6640625" style="22"/>
    <col min="2" max="2" width="18.33203125" style="22" customWidth="1"/>
    <col min="3" max="3" width="25.5" style="22" customWidth="1"/>
    <col min="4" max="4" width="16.6640625" style="16" customWidth="1"/>
    <col min="5" max="5" width="15.6640625" style="16" customWidth="1"/>
    <col min="6" max="6" width="15.5" style="22" customWidth="1"/>
    <col min="7" max="16384" width="8.6640625" style="22"/>
  </cols>
  <sheetData>
    <row r="1" spans="1:7" x14ac:dyDescent="0.2">
      <c r="A1" s="3" t="s">
        <v>60</v>
      </c>
      <c r="B1" s="3"/>
    </row>
    <row r="2" spans="1:7" x14ac:dyDescent="0.2">
      <c r="A2" s="99" t="s">
        <v>138</v>
      </c>
    </row>
    <row r="3" spans="1:7" x14ac:dyDescent="0.2">
      <c r="A3" s="20"/>
      <c r="B3" s="195" t="s">
        <v>11</v>
      </c>
      <c r="C3" s="195"/>
      <c r="D3" s="195"/>
      <c r="E3" s="195"/>
      <c r="F3" s="195"/>
      <c r="G3" s="196" t="s">
        <v>17</v>
      </c>
    </row>
    <row r="4" spans="1:7" x14ac:dyDescent="0.2">
      <c r="A4" s="188" t="s">
        <v>1</v>
      </c>
      <c r="B4" s="197" t="s">
        <v>90</v>
      </c>
      <c r="C4" s="198"/>
      <c r="D4" s="198"/>
      <c r="E4" s="198"/>
      <c r="F4" s="199"/>
      <c r="G4" s="196"/>
    </row>
    <row r="5" spans="1:7" ht="32" x14ac:dyDescent="0.2">
      <c r="A5" s="189"/>
      <c r="B5" s="6" t="s">
        <v>54</v>
      </c>
      <c r="C5" s="6" t="s">
        <v>55</v>
      </c>
      <c r="D5" s="6" t="s">
        <v>56</v>
      </c>
      <c r="E5" s="6" t="s">
        <v>57</v>
      </c>
      <c r="F5" s="6" t="s">
        <v>58</v>
      </c>
      <c r="G5" s="196"/>
    </row>
    <row r="6" spans="1:7" s="33" customFormat="1" x14ac:dyDescent="0.2">
      <c r="A6" s="31"/>
      <c r="B6" s="31"/>
      <c r="C6" s="31"/>
      <c r="D6" s="31"/>
      <c r="E6" s="32"/>
      <c r="F6" s="31"/>
      <c r="G6" s="76"/>
    </row>
    <row r="7" spans="1:7" s="33" customFormat="1" x14ac:dyDescent="0.2">
      <c r="A7" s="31"/>
      <c r="B7" s="31"/>
      <c r="C7" s="31"/>
      <c r="D7" s="31"/>
      <c r="E7" s="32"/>
      <c r="F7" s="31"/>
      <c r="G7" s="76"/>
    </row>
    <row r="8" spans="1:7" s="33" customFormat="1" x14ac:dyDescent="0.2">
      <c r="A8" s="31"/>
      <c r="B8" s="31"/>
      <c r="C8" s="31"/>
      <c r="D8" s="31"/>
      <c r="E8" s="32"/>
      <c r="F8" s="31"/>
      <c r="G8" s="76"/>
    </row>
    <row r="9" spans="1:7" s="33" customFormat="1" x14ac:dyDescent="0.2">
      <c r="A9" s="31"/>
      <c r="B9" s="31"/>
      <c r="C9" s="31"/>
      <c r="D9" s="31"/>
      <c r="E9" s="32"/>
      <c r="F9" s="31"/>
      <c r="G9" s="76"/>
    </row>
    <row r="10" spans="1:7" s="33" customFormat="1" x14ac:dyDescent="0.2">
      <c r="A10" s="31"/>
      <c r="B10" s="31"/>
      <c r="C10" s="31"/>
      <c r="D10" s="31"/>
      <c r="E10" s="32"/>
      <c r="F10" s="31"/>
      <c r="G10" s="76"/>
    </row>
    <row r="11" spans="1:7" s="33" customFormat="1" x14ac:dyDescent="0.2">
      <c r="A11" s="31"/>
      <c r="B11" s="31"/>
      <c r="C11" s="31"/>
      <c r="D11" s="31"/>
      <c r="E11" s="32"/>
      <c r="F11" s="31"/>
      <c r="G11" s="76"/>
    </row>
    <row r="12" spans="1:7" s="33" customFormat="1" x14ac:dyDescent="0.2">
      <c r="A12" s="31"/>
      <c r="B12" s="31"/>
      <c r="C12" s="31"/>
      <c r="D12" s="31"/>
      <c r="E12" s="32"/>
      <c r="F12" s="31"/>
      <c r="G12" s="76"/>
    </row>
    <row r="13" spans="1:7" s="33" customFormat="1" x14ac:dyDescent="0.2">
      <c r="A13" s="31"/>
      <c r="B13" s="31"/>
      <c r="C13" s="31"/>
      <c r="D13" s="31"/>
      <c r="E13" s="32"/>
      <c r="F13" s="31"/>
      <c r="G13" s="76"/>
    </row>
    <row r="14" spans="1:7" s="33" customFormat="1" x14ac:dyDescent="0.2">
      <c r="A14" s="31"/>
      <c r="B14" s="31"/>
      <c r="C14" s="31"/>
      <c r="D14" s="31"/>
      <c r="E14" s="32"/>
      <c r="F14" s="31"/>
      <c r="G14" s="76"/>
    </row>
    <row r="15" spans="1:7" s="33" customFormat="1" x14ac:dyDescent="0.2">
      <c r="A15" s="31"/>
      <c r="B15" s="31"/>
      <c r="C15" s="31"/>
      <c r="D15" s="31"/>
      <c r="E15" s="32"/>
      <c r="F15" s="31"/>
      <c r="G15" s="76"/>
    </row>
    <row r="16" spans="1:7" s="33" customFormat="1" x14ac:dyDescent="0.2">
      <c r="A16" s="31"/>
      <c r="B16" s="31"/>
      <c r="C16" s="31"/>
      <c r="D16" s="31"/>
      <c r="E16" s="32"/>
      <c r="F16" s="31"/>
      <c r="G16" s="76"/>
    </row>
    <row r="17" spans="1:7" s="33" customFormat="1" x14ac:dyDescent="0.2">
      <c r="A17" s="31"/>
      <c r="B17" s="31"/>
      <c r="C17" s="31"/>
      <c r="D17" s="31"/>
      <c r="E17" s="32"/>
      <c r="F17" s="31"/>
      <c r="G17" s="76"/>
    </row>
    <row r="18" spans="1:7" s="33" customFormat="1" x14ac:dyDescent="0.2">
      <c r="A18" s="31"/>
      <c r="B18" s="31"/>
      <c r="C18" s="31"/>
      <c r="D18" s="31"/>
      <c r="E18" s="32"/>
      <c r="F18" s="31"/>
      <c r="G18" s="76"/>
    </row>
    <row r="19" spans="1:7" s="33" customFormat="1" x14ac:dyDescent="0.2">
      <c r="A19" s="31"/>
      <c r="B19" s="31"/>
      <c r="C19" s="31"/>
      <c r="D19" s="31"/>
      <c r="E19" s="32"/>
      <c r="F19" s="31"/>
      <c r="G19" s="76"/>
    </row>
    <row r="20" spans="1:7" s="33" customFormat="1" x14ac:dyDescent="0.2">
      <c r="A20" s="31"/>
      <c r="B20" s="31"/>
      <c r="C20" s="31"/>
      <c r="D20" s="31"/>
      <c r="E20" s="32"/>
      <c r="F20" s="31"/>
      <c r="G20" s="76"/>
    </row>
    <row r="21" spans="1:7" s="33" customFormat="1" x14ac:dyDescent="0.2">
      <c r="A21" s="31"/>
      <c r="B21" s="31"/>
      <c r="C21" s="31"/>
      <c r="D21" s="31"/>
      <c r="E21" s="32"/>
      <c r="F21" s="31"/>
      <c r="G21" s="76"/>
    </row>
    <row r="22" spans="1:7" s="33" customFormat="1" x14ac:dyDescent="0.2">
      <c r="A22" s="31"/>
      <c r="B22" s="31"/>
      <c r="C22" s="31"/>
      <c r="D22" s="31"/>
      <c r="E22" s="32"/>
      <c r="F22" s="31"/>
      <c r="G22" s="76"/>
    </row>
    <row r="23" spans="1:7" x14ac:dyDescent="0.2">
      <c r="A23" s="200" t="s">
        <v>59</v>
      </c>
      <c r="B23" s="201"/>
      <c r="C23" s="201"/>
      <c r="D23" s="201"/>
      <c r="E23" s="201"/>
      <c r="F23" s="202"/>
      <c r="G23" s="85">
        <f>SUM(G6:G22)</f>
        <v>0</v>
      </c>
    </row>
    <row r="24" spans="1:7" s="33" customFormat="1" x14ac:dyDescent="0.2">
      <c r="A24" s="31"/>
      <c r="B24" s="31"/>
      <c r="C24" s="31"/>
      <c r="D24" s="31"/>
      <c r="E24" s="32"/>
      <c r="F24" s="31"/>
      <c r="G24" s="76"/>
    </row>
    <row r="25" spans="1:7" s="33" customFormat="1" x14ac:dyDescent="0.2">
      <c r="A25" s="31"/>
      <c r="B25" s="31"/>
      <c r="C25" s="31"/>
      <c r="D25" s="31"/>
      <c r="E25" s="32"/>
      <c r="F25" s="31"/>
      <c r="G25" s="76"/>
    </row>
    <row r="26" spans="1:7" s="33" customFormat="1" x14ac:dyDescent="0.2">
      <c r="A26" s="31"/>
      <c r="B26" s="31"/>
      <c r="C26" s="31"/>
      <c r="D26" s="31"/>
      <c r="E26" s="32"/>
      <c r="F26" s="31"/>
      <c r="G26" s="76"/>
    </row>
    <row r="27" spans="1:7" s="33" customFormat="1" x14ac:dyDescent="0.2">
      <c r="A27" s="31"/>
      <c r="B27" s="31"/>
      <c r="C27" s="31"/>
      <c r="D27" s="31"/>
      <c r="E27" s="32"/>
      <c r="F27" s="31"/>
      <c r="G27" s="76"/>
    </row>
    <row r="28" spans="1:7" s="33" customFormat="1" x14ac:dyDescent="0.2">
      <c r="A28" s="31"/>
      <c r="B28" s="31"/>
      <c r="C28" s="31"/>
      <c r="D28" s="31"/>
      <c r="E28" s="32"/>
      <c r="F28" s="31"/>
      <c r="G28" s="76"/>
    </row>
    <row r="29" spans="1:7" s="33" customFormat="1" x14ac:dyDescent="0.2">
      <c r="A29" s="31"/>
      <c r="B29" s="31"/>
      <c r="C29" s="31"/>
      <c r="D29" s="31"/>
      <c r="E29" s="32"/>
      <c r="F29" s="31"/>
      <c r="G29" s="76"/>
    </row>
    <row r="30" spans="1:7" s="33" customFormat="1" x14ac:dyDescent="0.2">
      <c r="A30" s="31"/>
      <c r="B30" s="31"/>
      <c r="C30" s="31"/>
      <c r="D30" s="31"/>
      <c r="E30" s="32"/>
      <c r="F30" s="31"/>
      <c r="G30" s="76"/>
    </row>
    <row r="31" spans="1:7" s="33" customFormat="1" x14ac:dyDescent="0.2">
      <c r="A31" s="31"/>
      <c r="B31" s="31"/>
      <c r="C31" s="31"/>
      <c r="D31" s="31"/>
      <c r="E31" s="32"/>
      <c r="F31" s="31"/>
      <c r="G31" s="76"/>
    </row>
    <row r="32" spans="1:7" s="33" customFormat="1" x14ac:dyDescent="0.2">
      <c r="A32" s="31"/>
      <c r="B32" s="31"/>
      <c r="C32" s="31"/>
      <c r="D32" s="31"/>
      <c r="E32" s="32"/>
      <c r="F32" s="31"/>
      <c r="G32" s="76"/>
    </row>
    <row r="33" spans="1:7" s="33" customFormat="1" x14ac:dyDescent="0.2">
      <c r="A33" s="31"/>
      <c r="B33" s="31"/>
      <c r="C33" s="31"/>
      <c r="D33" s="31"/>
      <c r="E33" s="32"/>
      <c r="F33" s="31"/>
      <c r="G33" s="76"/>
    </row>
    <row r="34" spans="1:7" s="33" customFormat="1" x14ac:dyDescent="0.2">
      <c r="A34" s="31"/>
      <c r="B34" s="31"/>
      <c r="C34" s="31"/>
      <c r="D34" s="31"/>
      <c r="E34" s="32"/>
      <c r="F34" s="31"/>
      <c r="G34" s="76"/>
    </row>
    <row r="35" spans="1:7" s="33" customFormat="1" x14ac:dyDescent="0.2">
      <c r="A35" s="31"/>
      <c r="B35" s="31"/>
      <c r="C35" s="31"/>
      <c r="D35" s="31"/>
      <c r="E35" s="32"/>
      <c r="F35" s="31"/>
      <c r="G35" s="76"/>
    </row>
    <row r="36" spans="1:7" s="33" customFormat="1" x14ac:dyDescent="0.2">
      <c r="A36" s="31"/>
      <c r="B36" s="31"/>
      <c r="C36" s="31"/>
      <c r="D36" s="31"/>
      <c r="E36" s="32"/>
      <c r="F36" s="31"/>
      <c r="G36" s="76"/>
    </row>
    <row r="37" spans="1:7" s="33" customFormat="1" x14ac:dyDescent="0.2">
      <c r="A37" s="31"/>
      <c r="B37" s="31"/>
      <c r="C37" s="31"/>
      <c r="D37" s="31"/>
      <c r="E37" s="32"/>
      <c r="F37" s="31"/>
      <c r="G37" s="76"/>
    </row>
    <row r="38" spans="1:7" s="33" customFormat="1" x14ac:dyDescent="0.2">
      <c r="A38" s="31"/>
      <c r="B38" s="31"/>
      <c r="C38" s="31"/>
      <c r="D38" s="31"/>
      <c r="E38" s="32"/>
      <c r="F38" s="31"/>
      <c r="G38" s="76"/>
    </row>
    <row r="39" spans="1:7" s="33" customFormat="1" x14ac:dyDescent="0.2">
      <c r="A39" s="31"/>
      <c r="B39" s="31"/>
      <c r="C39" s="31"/>
      <c r="D39" s="31"/>
      <c r="E39" s="32"/>
      <c r="F39" s="31"/>
      <c r="G39" s="76"/>
    </row>
    <row r="40" spans="1:7" s="33" customFormat="1" x14ac:dyDescent="0.2">
      <c r="A40" s="31"/>
      <c r="B40" s="31"/>
      <c r="C40" s="31"/>
      <c r="D40" s="31"/>
      <c r="E40" s="32"/>
      <c r="F40" s="31"/>
      <c r="G40" s="76"/>
    </row>
    <row r="41" spans="1:7" x14ac:dyDescent="0.2">
      <c r="A41" s="200" t="s">
        <v>59</v>
      </c>
      <c r="B41" s="201"/>
      <c r="C41" s="201"/>
      <c r="D41" s="201"/>
      <c r="E41" s="201"/>
      <c r="F41" s="202"/>
      <c r="G41" s="85">
        <f>SUM(G24:G40)</f>
        <v>0</v>
      </c>
    </row>
    <row r="42" spans="1:7" x14ac:dyDescent="0.2">
      <c r="A42" s="193" t="s">
        <v>69</v>
      </c>
      <c r="B42" s="193"/>
      <c r="C42" s="194"/>
      <c r="D42" s="20"/>
      <c r="E42" s="20"/>
      <c r="F42" s="20"/>
      <c r="G42" s="85">
        <f>G23+G41</f>
        <v>0</v>
      </c>
    </row>
  </sheetData>
  <sheetProtection formatCells="0" formatColumns="0" formatRows="0" insertColumns="0" insertRows="0" deleteColumns="0" deleteRows="0" selectLockedCells="1"/>
  <mergeCells count="7">
    <mergeCell ref="A42:C42"/>
    <mergeCell ref="B3:F3"/>
    <mergeCell ref="G3:G5"/>
    <mergeCell ref="A4:A5"/>
    <mergeCell ref="B4:F4"/>
    <mergeCell ref="A23:F23"/>
    <mergeCell ref="A41:F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G43"/>
  <sheetViews>
    <sheetView workbookViewId="0"/>
  </sheetViews>
  <sheetFormatPr baseColWidth="10" defaultColWidth="8.6640625" defaultRowHeight="16" x14ac:dyDescent="0.2"/>
  <cols>
    <col min="1" max="1" width="8.6640625" style="22"/>
    <col min="2" max="2" width="18.33203125" style="22" customWidth="1"/>
    <col min="3" max="3" width="25.5" style="22" customWidth="1"/>
    <col min="4" max="4" width="16.6640625" style="16" customWidth="1"/>
    <col min="5" max="5" width="15.6640625" style="16" customWidth="1"/>
    <col min="6" max="6" width="15.5" style="22" customWidth="1"/>
    <col min="7" max="16384" width="8.6640625" style="22"/>
  </cols>
  <sheetData>
    <row r="1" spans="1:7" x14ac:dyDescent="0.2">
      <c r="A1" s="3" t="s">
        <v>150</v>
      </c>
      <c r="B1" s="3"/>
    </row>
    <row r="2" spans="1:7" x14ac:dyDescent="0.2">
      <c r="A2" s="99" t="s">
        <v>138</v>
      </c>
    </row>
    <row r="3" spans="1:7" x14ac:dyDescent="0.2">
      <c r="A3" s="20"/>
      <c r="B3" s="195" t="s">
        <v>11</v>
      </c>
      <c r="C3" s="195"/>
      <c r="D3" s="195"/>
      <c r="E3" s="195"/>
      <c r="F3" s="195"/>
      <c r="G3" s="196" t="s">
        <v>17</v>
      </c>
    </row>
    <row r="4" spans="1:7" x14ac:dyDescent="0.2">
      <c r="A4" s="188" t="s">
        <v>1</v>
      </c>
      <c r="B4" s="197" t="s">
        <v>90</v>
      </c>
      <c r="C4" s="198"/>
      <c r="D4" s="198"/>
      <c r="E4" s="198"/>
      <c r="F4" s="199"/>
      <c r="G4" s="196"/>
    </row>
    <row r="5" spans="1:7" ht="32" x14ac:dyDescent="0.2">
      <c r="A5" s="189"/>
      <c r="B5" s="6" t="s">
        <v>54</v>
      </c>
      <c r="C5" s="6" t="s">
        <v>55</v>
      </c>
      <c r="D5" s="6" t="s">
        <v>56</v>
      </c>
      <c r="E5" s="6" t="s">
        <v>57</v>
      </c>
      <c r="F5" s="6" t="s">
        <v>58</v>
      </c>
      <c r="G5" s="196"/>
    </row>
    <row r="6" spans="1:7" s="33" customFormat="1" x14ac:dyDescent="0.2">
      <c r="A6" s="100" t="s">
        <v>116</v>
      </c>
      <c r="B6" s="100"/>
      <c r="C6" s="100"/>
      <c r="D6" s="100"/>
      <c r="E6" s="101"/>
      <c r="F6" s="100"/>
      <c r="G6" s="102"/>
    </row>
    <row r="7" spans="1:7" s="33" customFormat="1" x14ac:dyDescent="0.2">
      <c r="A7" s="100" t="s">
        <v>128</v>
      </c>
      <c r="B7" s="100"/>
      <c r="C7" s="100"/>
      <c r="D7" s="100"/>
      <c r="E7" s="101"/>
      <c r="F7" s="100"/>
      <c r="G7" s="102"/>
    </row>
    <row r="8" spans="1:7" s="33" customFormat="1" ht="112" x14ac:dyDescent="0.2">
      <c r="A8" s="100" t="s">
        <v>121</v>
      </c>
      <c r="B8" s="100" t="s">
        <v>133</v>
      </c>
      <c r="C8" s="100" t="s">
        <v>130</v>
      </c>
      <c r="D8" s="100" t="s">
        <v>129</v>
      </c>
      <c r="E8" s="101">
        <v>42415</v>
      </c>
      <c r="F8" s="105" t="s">
        <v>137</v>
      </c>
      <c r="G8" s="102"/>
    </row>
    <row r="9" spans="1:7" s="33" customFormat="1" x14ac:dyDescent="0.2">
      <c r="A9" s="100" t="s">
        <v>131</v>
      </c>
      <c r="B9" s="100"/>
      <c r="C9" s="100"/>
      <c r="D9" s="100"/>
      <c r="E9" s="100"/>
      <c r="F9" s="100"/>
      <c r="G9" s="102"/>
    </row>
    <row r="10" spans="1:7" s="33" customFormat="1" ht="128" x14ac:dyDescent="0.2">
      <c r="A10" s="100" t="s">
        <v>132</v>
      </c>
      <c r="B10" s="100" t="s">
        <v>134</v>
      </c>
      <c r="C10" s="100" t="s">
        <v>130</v>
      </c>
      <c r="D10" s="104" t="s">
        <v>135</v>
      </c>
      <c r="E10" s="101">
        <v>42421</v>
      </c>
      <c r="F10" s="105" t="s">
        <v>136</v>
      </c>
      <c r="G10" s="102"/>
    </row>
    <row r="11" spans="1:7" s="33" customFormat="1" x14ac:dyDescent="0.2">
      <c r="A11" s="31"/>
      <c r="B11" s="31"/>
      <c r="C11" s="31"/>
      <c r="D11" s="31"/>
      <c r="E11" s="31"/>
      <c r="F11" s="31"/>
      <c r="G11" s="76"/>
    </row>
    <row r="12" spans="1:7" s="33" customFormat="1" x14ac:dyDescent="0.2">
      <c r="A12" s="31"/>
      <c r="B12" s="31"/>
      <c r="C12" s="31"/>
      <c r="D12" s="31"/>
      <c r="E12" s="31"/>
      <c r="F12" s="31"/>
      <c r="G12" s="76"/>
    </row>
    <row r="13" spans="1:7" s="33" customFormat="1" x14ac:dyDescent="0.2">
      <c r="A13" s="31"/>
      <c r="B13" s="31"/>
      <c r="C13" s="31"/>
      <c r="D13" s="31"/>
      <c r="E13" s="31"/>
      <c r="F13" s="31"/>
      <c r="G13" s="76"/>
    </row>
    <row r="14" spans="1:7" s="33" customFormat="1" x14ac:dyDescent="0.2">
      <c r="A14" s="31"/>
      <c r="B14" s="31"/>
      <c r="C14" s="31"/>
      <c r="D14" s="31"/>
      <c r="E14" s="31"/>
      <c r="F14" s="31"/>
      <c r="G14" s="76"/>
    </row>
    <row r="15" spans="1:7" s="33" customFormat="1" x14ac:dyDescent="0.2">
      <c r="A15" s="31"/>
      <c r="B15" s="31"/>
      <c r="C15" s="31"/>
      <c r="D15" s="31"/>
      <c r="E15" s="31"/>
      <c r="F15" s="31"/>
      <c r="G15" s="76"/>
    </row>
    <row r="16" spans="1:7" s="33" customFormat="1" x14ac:dyDescent="0.2">
      <c r="A16" s="31"/>
      <c r="B16" s="31"/>
      <c r="C16" s="31"/>
      <c r="D16" s="31"/>
      <c r="E16" s="31"/>
      <c r="F16" s="31"/>
      <c r="G16" s="76"/>
    </row>
    <row r="17" spans="1:7" s="33" customFormat="1" x14ac:dyDescent="0.2">
      <c r="A17" s="31"/>
      <c r="B17" s="31"/>
      <c r="C17" s="31"/>
      <c r="D17" s="31"/>
      <c r="E17" s="31"/>
      <c r="F17" s="31"/>
      <c r="G17" s="76"/>
    </row>
    <row r="18" spans="1:7" s="33" customFormat="1" x14ac:dyDescent="0.2">
      <c r="A18" s="31"/>
      <c r="B18" s="31"/>
      <c r="C18" s="31"/>
      <c r="D18" s="31"/>
      <c r="E18" s="31"/>
      <c r="F18" s="31"/>
      <c r="G18" s="76"/>
    </row>
    <row r="19" spans="1:7" s="33" customFormat="1" x14ac:dyDescent="0.2">
      <c r="A19" s="31"/>
      <c r="B19" s="31"/>
      <c r="C19" s="31"/>
      <c r="D19" s="31"/>
      <c r="E19" s="31"/>
      <c r="F19" s="31"/>
      <c r="G19" s="76"/>
    </row>
    <row r="20" spans="1:7" s="33" customFormat="1" x14ac:dyDescent="0.2">
      <c r="A20" s="31"/>
      <c r="B20" s="31"/>
      <c r="C20" s="31"/>
      <c r="D20" s="31"/>
      <c r="E20" s="31"/>
      <c r="F20" s="31"/>
      <c r="G20" s="76"/>
    </row>
    <row r="21" spans="1:7" s="33" customFormat="1" x14ac:dyDescent="0.2">
      <c r="A21" s="31"/>
      <c r="B21" s="31"/>
      <c r="C21" s="31"/>
      <c r="D21" s="31"/>
      <c r="E21" s="31"/>
      <c r="F21" s="31"/>
      <c r="G21" s="76"/>
    </row>
    <row r="22" spans="1:7" s="33" customFormat="1" x14ac:dyDescent="0.2">
      <c r="A22" s="31"/>
      <c r="B22" s="31"/>
      <c r="C22" s="31"/>
      <c r="D22" s="31"/>
      <c r="E22" s="32"/>
      <c r="F22" s="31"/>
      <c r="G22" s="76"/>
    </row>
    <row r="23" spans="1:7" s="33" customFormat="1" x14ac:dyDescent="0.2">
      <c r="A23" s="31"/>
      <c r="B23" s="31"/>
      <c r="C23" s="31"/>
      <c r="D23" s="31"/>
      <c r="E23" s="32"/>
      <c r="F23" s="31"/>
      <c r="G23" s="76"/>
    </row>
    <row r="24" spans="1:7" x14ac:dyDescent="0.2">
      <c r="A24" s="200" t="s">
        <v>59</v>
      </c>
      <c r="B24" s="201"/>
      <c r="C24" s="201"/>
      <c r="D24" s="201"/>
      <c r="E24" s="201"/>
      <c r="F24" s="202"/>
      <c r="G24" s="85">
        <f>SUM(G6:G23)</f>
        <v>0</v>
      </c>
    </row>
    <row r="25" spans="1:7" s="33" customFormat="1" x14ac:dyDescent="0.2">
      <c r="A25" s="31"/>
      <c r="B25" s="31"/>
      <c r="C25" s="31"/>
      <c r="D25" s="31"/>
      <c r="E25" s="32"/>
      <c r="F25" s="31"/>
      <c r="G25" s="76"/>
    </row>
    <row r="26" spans="1:7" s="33" customFormat="1" x14ac:dyDescent="0.2">
      <c r="A26" s="31"/>
      <c r="B26" s="31"/>
      <c r="C26" s="31"/>
      <c r="D26" s="31"/>
      <c r="E26" s="32"/>
      <c r="F26" s="31"/>
      <c r="G26" s="76"/>
    </row>
    <row r="27" spans="1:7" s="33" customFormat="1" x14ac:dyDescent="0.2">
      <c r="A27" s="31"/>
      <c r="B27" s="31"/>
      <c r="C27" s="31"/>
      <c r="D27" s="31"/>
      <c r="E27" s="32"/>
      <c r="F27" s="31"/>
      <c r="G27" s="76"/>
    </row>
    <row r="28" spans="1:7" s="33" customFormat="1" x14ac:dyDescent="0.2">
      <c r="A28" s="31"/>
      <c r="B28" s="31"/>
      <c r="C28" s="31"/>
      <c r="D28" s="31"/>
      <c r="E28" s="32"/>
      <c r="F28" s="31"/>
      <c r="G28" s="76"/>
    </row>
    <row r="29" spans="1:7" s="33" customFormat="1" x14ac:dyDescent="0.2">
      <c r="A29" s="31"/>
      <c r="B29" s="31"/>
      <c r="C29" s="31"/>
      <c r="D29" s="31"/>
      <c r="E29" s="32"/>
      <c r="F29" s="31"/>
      <c r="G29" s="76"/>
    </row>
    <row r="30" spans="1:7" s="33" customFormat="1" x14ac:dyDescent="0.2">
      <c r="A30" s="31"/>
      <c r="B30" s="31"/>
      <c r="C30" s="31"/>
      <c r="D30" s="31"/>
      <c r="E30" s="32"/>
      <c r="F30" s="31"/>
      <c r="G30" s="76"/>
    </row>
    <row r="31" spans="1:7" s="33" customFormat="1" x14ac:dyDescent="0.2">
      <c r="A31" s="31"/>
      <c r="B31" s="31"/>
      <c r="C31" s="31"/>
      <c r="D31" s="31"/>
      <c r="E31" s="32"/>
      <c r="F31" s="31"/>
      <c r="G31" s="76"/>
    </row>
    <row r="32" spans="1:7" s="33" customFormat="1" x14ac:dyDescent="0.2">
      <c r="A32" s="31"/>
      <c r="B32" s="31"/>
      <c r="C32" s="31"/>
      <c r="D32" s="31"/>
      <c r="E32" s="32"/>
      <c r="F32" s="31"/>
      <c r="G32" s="76"/>
    </row>
    <row r="33" spans="1:7" s="33" customFormat="1" x14ac:dyDescent="0.2">
      <c r="A33" s="31"/>
      <c r="B33" s="31"/>
      <c r="C33" s="31"/>
      <c r="D33" s="31"/>
      <c r="E33" s="32"/>
      <c r="F33" s="31"/>
      <c r="G33" s="76"/>
    </row>
    <row r="34" spans="1:7" s="33" customFormat="1" x14ac:dyDescent="0.2">
      <c r="A34" s="31"/>
      <c r="B34" s="31"/>
      <c r="C34" s="31"/>
      <c r="D34" s="31"/>
      <c r="E34" s="32"/>
      <c r="F34" s="31"/>
      <c r="G34" s="76"/>
    </row>
    <row r="35" spans="1:7" s="33" customFormat="1" x14ac:dyDescent="0.2">
      <c r="A35" s="31"/>
      <c r="B35" s="31"/>
      <c r="C35" s="31"/>
      <c r="D35" s="31"/>
      <c r="E35" s="32"/>
      <c r="F35" s="31"/>
      <c r="G35" s="76"/>
    </row>
    <row r="36" spans="1:7" s="33" customFormat="1" x14ac:dyDescent="0.2">
      <c r="A36" s="31"/>
      <c r="B36" s="31"/>
      <c r="C36" s="31"/>
      <c r="D36" s="31"/>
      <c r="E36" s="32"/>
      <c r="F36" s="31"/>
      <c r="G36" s="76"/>
    </row>
    <row r="37" spans="1:7" s="33" customFormat="1" x14ac:dyDescent="0.2">
      <c r="A37" s="31"/>
      <c r="B37" s="31"/>
      <c r="C37" s="31"/>
      <c r="D37" s="31"/>
      <c r="E37" s="32"/>
      <c r="F37" s="31"/>
      <c r="G37" s="76"/>
    </row>
    <row r="38" spans="1:7" s="33" customFormat="1" x14ac:dyDescent="0.2">
      <c r="A38" s="31"/>
      <c r="B38" s="31"/>
      <c r="C38" s="31"/>
      <c r="D38" s="31"/>
      <c r="E38" s="32"/>
      <c r="F38" s="31"/>
      <c r="G38" s="76"/>
    </row>
    <row r="39" spans="1:7" s="33" customFormat="1" x14ac:dyDescent="0.2">
      <c r="A39" s="31"/>
      <c r="B39" s="31"/>
      <c r="C39" s="31"/>
      <c r="D39" s="31"/>
      <c r="E39" s="32"/>
      <c r="F39" s="31"/>
      <c r="G39" s="76"/>
    </row>
    <row r="40" spans="1:7" s="33" customFormat="1" x14ac:dyDescent="0.2">
      <c r="A40" s="31"/>
      <c r="B40" s="31"/>
      <c r="C40" s="31"/>
      <c r="D40" s="31"/>
      <c r="E40" s="32"/>
      <c r="F40" s="31"/>
      <c r="G40" s="76"/>
    </row>
    <row r="41" spans="1:7" s="33" customFormat="1" x14ac:dyDescent="0.2">
      <c r="A41" s="31"/>
      <c r="B41" s="31"/>
      <c r="C41" s="31"/>
      <c r="D41" s="31"/>
      <c r="E41" s="32"/>
      <c r="F41" s="31"/>
      <c r="G41" s="76"/>
    </row>
    <row r="42" spans="1:7" x14ac:dyDescent="0.2">
      <c r="A42" s="200" t="s">
        <v>59</v>
      </c>
      <c r="B42" s="201"/>
      <c r="C42" s="201"/>
      <c r="D42" s="201"/>
      <c r="E42" s="201"/>
      <c r="F42" s="202"/>
      <c r="G42" s="85">
        <f>SUM(G25:G41)</f>
        <v>0</v>
      </c>
    </row>
    <row r="43" spans="1:7" x14ac:dyDescent="0.2">
      <c r="A43" s="193" t="s">
        <v>68</v>
      </c>
      <c r="B43" s="193"/>
      <c r="C43" s="194"/>
      <c r="D43" s="20"/>
      <c r="E43" s="20"/>
      <c r="F43" s="20"/>
      <c r="G43" s="85">
        <f>G24+G42</f>
        <v>0</v>
      </c>
    </row>
  </sheetData>
  <sheetProtection formatCells="0" formatColumns="0" formatRows="0" insertColumns="0" insertRows="0" deleteColumns="0" deleteRows="0" selectLockedCells="1"/>
  <mergeCells count="7">
    <mergeCell ref="A43:C43"/>
    <mergeCell ref="B3:F3"/>
    <mergeCell ref="G3:G5"/>
    <mergeCell ref="A4:A5"/>
    <mergeCell ref="B4:F4"/>
    <mergeCell ref="A24:F24"/>
    <mergeCell ref="A42:F4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39997558519241921"/>
  </sheetPr>
  <dimension ref="A1:G42"/>
  <sheetViews>
    <sheetView workbookViewId="0">
      <selection activeCell="J13" sqref="J13"/>
    </sheetView>
  </sheetViews>
  <sheetFormatPr baseColWidth="10" defaultColWidth="8.6640625" defaultRowHeight="16" x14ac:dyDescent="0.2"/>
  <cols>
    <col min="1" max="1" width="8.6640625" style="22"/>
    <col min="2" max="2" width="18.33203125" style="22" customWidth="1"/>
    <col min="3" max="3" width="25.5" style="22" customWidth="1"/>
    <col min="4" max="4" width="16.6640625" style="16" customWidth="1"/>
    <col min="5" max="5" width="15.6640625" style="16" customWidth="1"/>
    <col min="6" max="6" width="15.5" style="22" customWidth="1"/>
    <col min="7" max="16384" width="8.6640625" style="22"/>
  </cols>
  <sheetData>
    <row r="1" spans="1:7" x14ac:dyDescent="0.2">
      <c r="A1" s="3" t="s">
        <v>100</v>
      </c>
      <c r="B1" s="3"/>
    </row>
    <row r="2" spans="1:7" x14ac:dyDescent="0.2">
      <c r="A2" s="99" t="s">
        <v>138</v>
      </c>
    </row>
    <row r="3" spans="1:7" x14ac:dyDescent="0.2">
      <c r="A3" s="20"/>
      <c r="B3" s="195" t="s">
        <v>11</v>
      </c>
      <c r="C3" s="195"/>
      <c r="D3" s="195"/>
      <c r="E3" s="195"/>
      <c r="F3" s="195"/>
      <c r="G3" s="196" t="s">
        <v>17</v>
      </c>
    </row>
    <row r="4" spans="1:7" x14ac:dyDescent="0.2">
      <c r="A4" s="188" t="s">
        <v>1</v>
      </c>
      <c r="B4" s="197" t="s">
        <v>90</v>
      </c>
      <c r="C4" s="198"/>
      <c r="D4" s="198"/>
      <c r="E4" s="198"/>
      <c r="F4" s="199"/>
      <c r="G4" s="196"/>
    </row>
    <row r="5" spans="1:7" ht="32" x14ac:dyDescent="0.2">
      <c r="A5" s="189"/>
      <c r="B5" s="6" t="s">
        <v>54</v>
      </c>
      <c r="C5" s="6" t="s">
        <v>55</v>
      </c>
      <c r="D5" s="6" t="s">
        <v>56</v>
      </c>
      <c r="E5" s="6" t="s">
        <v>57</v>
      </c>
      <c r="F5" s="6" t="s">
        <v>58</v>
      </c>
      <c r="G5" s="196"/>
    </row>
    <row r="6" spans="1:7" s="33" customFormat="1" x14ac:dyDescent="0.2">
      <c r="A6" s="31"/>
      <c r="B6" s="31"/>
      <c r="C6" s="31"/>
      <c r="D6" s="31"/>
      <c r="E6" s="32"/>
      <c r="F6" s="31"/>
      <c r="G6" s="76"/>
    </row>
    <row r="7" spans="1:7" s="33" customFormat="1" x14ac:dyDescent="0.2">
      <c r="A7" s="31"/>
      <c r="B7" s="31"/>
      <c r="C7" s="31"/>
      <c r="D7" s="31"/>
      <c r="E7" s="32"/>
      <c r="F7" s="31"/>
      <c r="G7" s="76"/>
    </row>
    <row r="8" spans="1:7" s="33" customFormat="1" x14ac:dyDescent="0.2">
      <c r="A8" s="31"/>
      <c r="B8" s="31"/>
      <c r="C8" s="31"/>
      <c r="D8" s="31"/>
      <c r="E8" s="32"/>
      <c r="F8" s="31"/>
      <c r="G8" s="76"/>
    </row>
    <row r="9" spans="1:7" s="33" customFormat="1" x14ac:dyDescent="0.2">
      <c r="A9" s="31"/>
      <c r="B9" s="31"/>
      <c r="C9" s="31"/>
      <c r="D9" s="31"/>
      <c r="E9" s="32"/>
      <c r="F9" s="31"/>
      <c r="G9" s="76"/>
    </row>
    <row r="10" spans="1:7" s="33" customFormat="1" x14ac:dyDescent="0.2">
      <c r="A10" s="31"/>
      <c r="B10" s="31"/>
      <c r="C10" s="31"/>
      <c r="D10" s="31"/>
      <c r="E10" s="32"/>
      <c r="F10" s="31"/>
      <c r="G10" s="76"/>
    </row>
    <row r="11" spans="1:7" s="33" customFormat="1" x14ac:dyDescent="0.2">
      <c r="A11" s="31"/>
      <c r="B11" s="31"/>
      <c r="C11" s="31"/>
      <c r="D11" s="31"/>
      <c r="E11" s="32"/>
      <c r="F11" s="31"/>
      <c r="G11" s="76"/>
    </row>
    <row r="12" spans="1:7" s="33" customFormat="1" x14ac:dyDescent="0.2">
      <c r="A12" s="31"/>
      <c r="B12" s="31"/>
      <c r="C12" s="31"/>
      <c r="D12" s="31"/>
      <c r="E12" s="32"/>
      <c r="F12" s="31"/>
      <c r="G12" s="76"/>
    </row>
    <row r="13" spans="1:7" s="33" customFormat="1" x14ac:dyDescent="0.2">
      <c r="A13" s="31"/>
      <c r="B13" s="31"/>
      <c r="C13" s="31"/>
      <c r="D13" s="31"/>
      <c r="E13" s="32"/>
      <c r="F13" s="31"/>
      <c r="G13" s="76"/>
    </row>
    <row r="14" spans="1:7" s="33" customFormat="1" x14ac:dyDescent="0.2">
      <c r="A14" s="31"/>
      <c r="B14" s="31"/>
      <c r="C14" s="31"/>
      <c r="D14" s="31"/>
      <c r="E14" s="32"/>
      <c r="F14" s="31"/>
      <c r="G14" s="76"/>
    </row>
    <row r="15" spans="1:7" s="33" customFormat="1" x14ac:dyDescent="0.2">
      <c r="A15" s="31"/>
      <c r="B15" s="31"/>
      <c r="C15" s="31"/>
      <c r="D15" s="31"/>
      <c r="E15" s="32"/>
      <c r="F15" s="31"/>
      <c r="G15" s="76"/>
    </row>
    <row r="16" spans="1:7" s="33" customFormat="1" x14ac:dyDescent="0.2">
      <c r="A16" s="31"/>
      <c r="B16" s="31"/>
      <c r="C16" s="31"/>
      <c r="D16" s="31"/>
      <c r="E16" s="32"/>
      <c r="F16" s="31"/>
      <c r="G16" s="76"/>
    </row>
    <row r="17" spans="1:7" s="33" customFormat="1" x14ac:dyDescent="0.2">
      <c r="A17" s="31"/>
      <c r="B17" s="31"/>
      <c r="C17" s="31"/>
      <c r="D17" s="31"/>
      <c r="E17" s="32"/>
      <c r="F17" s="31"/>
      <c r="G17" s="76"/>
    </row>
    <row r="18" spans="1:7" s="33" customFormat="1" x14ac:dyDescent="0.2">
      <c r="A18" s="31"/>
      <c r="B18" s="31"/>
      <c r="C18" s="31"/>
      <c r="D18" s="31"/>
      <c r="E18" s="32"/>
      <c r="F18" s="31"/>
      <c r="G18" s="76"/>
    </row>
    <row r="19" spans="1:7" s="33" customFormat="1" x14ac:dyDescent="0.2">
      <c r="A19" s="31"/>
      <c r="B19" s="31"/>
      <c r="C19" s="31"/>
      <c r="D19" s="31"/>
      <c r="E19" s="32"/>
      <c r="F19" s="31"/>
      <c r="G19" s="76"/>
    </row>
    <row r="20" spans="1:7" s="33" customFormat="1" x14ac:dyDescent="0.2">
      <c r="A20" s="31"/>
      <c r="B20" s="31"/>
      <c r="C20" s="31"/>
      <c r="D20" s="31"/>
      <c r="E20" s="32"/>
      <c r="F20" s="31"/>
      <c r="G20" s="76"/>
    </row>
    <row r="21" spans="1:7" s="33" customFormat="1" x14ac:dyDescent="0.2">
      <c r="A21" s="31"/>
      <c r="B21" s="31"/>
      <c r="C21" s="31"/>
      <c r="D21" s="31"/>
      <c r="E21" s="32"/>
      <c r="F21" s="31"/>
      <c r="G21" s="76"/>
    </row>
    <row r="22" spans="1:7" s="33" customFormat="1" x14ac:dyDescent="0.2">
      <c r="A22" s="31"/>
      <c r="B22" s="31"/>
      <c r="C22" s="31"/>
      <c r="D22" s="31"/>
      <c r="E22" s="32"/>
      <c r="F22" s="31"/>
      <c r="G22" s="76"/>
    </row>
    <row r="23" spans="1:7" x14ac:dyDescent="0.2">
      <c r="A23" s="200" t="s">
        <v>59</v>
      </c>
      <c r="B23" s="201"/>
      <c r="C23" s="201"/>
      <c r="D23" s="201"/>
      <c r="E23" s="201"/>
      <c r="F23" s="202"/>
      <c r="G23" s="85">
        <f>SUM(G6:G22)</f>
        <v>0</v>
      </c>
    </row>
    <row r="24" spans="1:7" s="33" customFormat="1" x14ac:dyDescent="0.2">
      <c r="A24" s="31"/>
      <c r="B24" s="31"/>
      <c r="C24" s="31"/>
      <c r="D24" s="31"/>
      <c r="E24" s="32"/>
      <c r="F24" s="31"/>
      <c r="G24" s="76"/>
    </row>
    <row r="25" spans="1:7" s="33" customFormat="1" x14ac:dyDescent="0.2">
      <c r="A25" s="31"/>
      <c r="B25" s="31"/>
      <c r="C25" s="31"/>
      <c r="D25" s="31"/>
      <c r="E25" s="32"/>
      <c r="F25" s="31"/>
      <c r="G25" s="76"/>
    </row>
    <row r="26" spans="1:7" s="33" customFormat="1" x14ac:dyDescent="0.2">
      <c r="A26" s="31"/>
      <c r="B26" s="31"/>
      <c r="C26" s="31"/>
      <c r="D26" s="31"/>
      <c r="E26" s="32"/>
      <c r="F26" s="31"/>
      <c r="G26" s="76"/>
    </row>
    <row r="27" spans="1:7" s="33" customFormat="1" x14ac:dyDescent="0.2">
      <c r="A27" s="31"/>
      <c r="B27" s="31"/>
      <c r="C27" s="31"/>
      <c r="D27" s="31"/>
      <c r="E27" s="32"/>
      <c r="F27" s="31"/>
      <c r="G27" s="76"/>
    </row>
    <row r="28" spans="1:7" s="33" customFormat="1" x14ac:dyDescent="0.2">
      <c r="A28" s="31"/>
      <c r="B28" s="31"/>
      <c r="C28" s="31"/>
      <c r="D28" s="31"/>
      <c r="E28" s="32"/>
      <c r="F28" s="31"/>
      <c r="G28" s="76"/>
    </row>
    <row r="29" spans="1:7" s="33" customFormat="1" x14ac:dyDescent="0.2">
      <c r="A29" s="31"/>
      <c r="B29" s="31"/>
      <c r="C29" s="31"/>
      <c r="D29" s="31"/>
      <c r="E29" s="32"/>
      <c r="F29" s="31"/>
      <c r="G29" s="76"/>
    </row>
    <row r="30" spans="1:7" s="33" customFormat="1" x14ac:dyDescent="0.2">
      <c r="A30" s="31"/>
      <c r="B30" s="31"/>
      <c r="C30" s="31"/>
      <c r="D30" s="31"/>
      <c r="E30" s="32"/>
      <c r="F30" s="31"/>
      <c r="G30" s="76"/>
    </row>
    <row r="31" spans="1:7" s="33" customFormat="1" x14ac:dyDescent="0.2">
      <c r="A31" s="31"/>
      <c r="B31" s="31"/>
      <c r="C31" s="31"/>
      <c r="D31" s="31"/>
      <c r="E31" s="32"/>
      <c r="F31" s="31"/>
      <c r="G31" s="76"/>
    </row>
    <row r="32" spans="1:7" s="33" customFormat="1" x14ac:dyDescent="0.2">
      <c r="A32" s="31"/>
      <c r="B32" s="31"/>
      <c r="C32" s="31"/>
      <c r="D32" s="31"/>
      <c r="E32" s="32"/>
      <c r="F32" s="31"/>
      <c r="G32" s="76"/>
    </row>
    <row r="33" spans="1:7" s="33" customFormat="1" x14ac:dyDescent="0.2">
      <c r="A33" s="31"/>
      <c r="B33" s="31"/>
      <c r="C33" s="31"/>
      <c r="D33" s="31"/>
      <c r="E33" s="32"/>
      <c r="F33" s="31"/>
      <c r="G33" s="76"/>
    </row>
    <row r="34" spans="1:7" s="33" customFormat="1" x14ac:dyDescent="0.2">
      <c r="A34" s="31"/>
      <c r="B34" s="31"/>
      <c r="C34" s="31"/>
      <c r="D34" s="31"/>
      <c r="E34" s="32"/>
      <c r="F34" s="31"/>
      <c r="G34" s="76"/>
    </row>
    <row r="35" spans="1:7" s="33" customFormat="1" x14ac:dyDescent="0.2">
      <c r="A35" s="31"/>
      <c r="B35" s="31"/>
      <c r="C35" s="31"/>
      <c r="D35" s="31"/>
      <c r="E35" s="32"/>
      <c r="F35" s="31"/>
      <c r="G35" s="76"/>
    </row>
    <row r="36" spans="1:7" s="33" customFormat="1" x14ac:dyDescent="0.2">
      <c r="A36" s="31"/>
      <c r="B36" s="31"/>
      <c r="C36" s="31"/>
      <c r="D36" s="31"/>
      <c r="E36" s="32"/>
      <c r="F36" s="31"/>
      <c r="G36" s="76"/>
    </row>
    <row r="37" spans="1:7" s="33" customFormat="1" x14ac:dyDescent="0.2">
      <c r="A37" s="31"/>
      <c r="B37" s="31"/>
      <c r="C37" s="31"/>
      <c r="D37" s="31"/>
      <c r="E37" s="32"/>
      <c r="F37" s="31"/>
      <c r="G37" s="76"/>
    </row>
    <row r="38" spans="1:7" s="33" customFormat="1" x14ac:dyDescent="0.2">
      <c r="A38" s="31"/>
      <c r="B38" s="31"/>
      <c r="C38" s="31"/>
      <c r="D38" s="31"/>
      <c r="E38" s="32"/>
      <c r="F38" s="31"/>
      <c r="G38" s="76"/>
    </row>
    <row r="39" spans="1:7" s="33" customFormat="1" x14ac:dyDescent="0.2">
      <c r="A39" s="31"/>
      <c r="B39" s="31"/>
      <c r="C39" s="31"/>
      <c r="D39" s="31"/>
      <c r="E39" s="32"/>
      <c r="F39" s="31"/>
      <c r="G39" s="76"/>
    </row>
    <row r="40" spans="1:7" s="33" customFormat="1" x14ac:dyDescent="0.2">
      <c r="A40" s="31"/>
      <c r="B40" s="31"/>
      <c r="C40" s="31"/>
      <c r="D40" s="31"/>
      <c r="E40" s="32"/>
      <c r="F40" s="31"/>
      <c r="G40" s="76"/>
    </row>
    <row r="41" spans="1:7" x14ac:dyDescent="0.2">
      <c r="A41" s="200" t="s">
        <v>59</v>
      </c>
      <c r="B41" s="201"/>
      <c r="C41" s="201"/>
      <c r="D41" s="201"/>
      <c r="E41" s="201"/>
      <c r="F41" s="202"/>
      <c r="G41" s="85">
        <f>SUM(G24:G40)</f>
        <v>0</v>
      </c>
    </row>
    <row r="42" spans="1:7" x14ac:dyDescent="0.2">
      <c r="A42" s="193" t="s">
        <v>102</v>
      </c>
      <c r="B42" s="193"/>
      <c r="C42" s="194"/>
      <c r="D42" s="20"/>
      <c r="E42" s="20"/>
      <c r="F42" s="20"/>
      <c r="G42" s="85">
        <f>G23+G41</f>
        <v>0</v>
      </c>
    </row>
  </sheetData>
  <sheetProtection formatCells="0" formatColumns="0" formatRows="0" insertColumns="0" insertRows="0" deleteColumns="0" deleteRows="0" selectLockedCells="1"/>
  <mergeCells count="7">
    <mergeCell ref="A42:C42"/>
    <mergeCell ref="B3:F3"/>
    <mergeCell ref="G3:G5"/>
    <mergeCell ref="A4:A5"/>
    <mergeCell ref="B4:F4"/>
    <mergeCell ref="A23:F23"/>
    <mergeCell ref="A41:F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vector>
  </TitlesOfParts>
  <Company>SMIT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Eero Janson</cp:lastModifiedBy>
  <dcterms:created xsi:type="dcterms:W3CDTF">2014-06-17T10:19:13Z</dcterms:created>
  <dcterms:modified xsi:type="dcterms:W3CDTF">2019-01-14T16:24:43Z</dcterms:modified>
</cp:coreProperties>
</file>